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23595" windowHeight="9510" tabRatio="694" activeTab="3"/>
  </bookViews>
  <sheets>
    <sheet name="요약" sheetId="1" r:id="rId1"/>
    <sheet name="교사용" sheetId="2" r:id="rId2"/>
    <sheet name="학부모용" sheetId="3" r:id="rId3"/>
    <sheet name="댄스" sheetId="4" r:id="rId4"/>
    <sheet name="클레이&amp;생활공예" sheetId="5" r:id="rId5"/>
    <sheet name="로봇과학" sheetId="6" r:id="rId6"/>
    <sheet name="미술" sheetId="7" r:id="rId7"/>
    <sheet name="바둑" sheetId="8" r:id="rId8"/>
    <sheet name="제과제빵" sheetId="9" r:id="rId9"/>
    <sheet name="수학&amp;교구" sheetId="10" r:id="rId10"/>
    <sheet name="컴퓨터" sheetId="11" r:id="rId11"/>
    <sheet name="주산암산" sheetId="12" r:id="rId12"/>
    <sheet name="축구" sheetId="13" r:id="rId13"/>
    <sheet name="POP예쁜손글씨" sheetId="14" r:id="rId14"/>
    <sheet name="플룻" sheetId="15" r:id="rId15"/>
    <sheet name="두뇌계발 한자속독" sheetId="16" r:id="rId16"/>
  </sheets>
  <definedNames/>
  <calcPr calcId="145621"/>
</workbook>
</file>

<file path=xl/sharedStrings.xml><?xml version="1.0" encoding="utf-8"?>
<sst xmlns="http://schemas.openxmlformats.org/spreadsheetml/2006/main" count="529" uniqueCount="88">
  <si>
    <t>7. 방과후학교가 자녀의 특기 계발과 실력 향상에 도움이 되었습니까?</t>
  </si>
  <si>
    <t>6. 프로그램에 적극 참여할 수 있도록 관심을 가지고 지도하였습니까?</t>
  </si>
  <si>
    <t>4. 프로그램의 내용과 분량은 학습이나 활동하기에 적절하였습니까?</t>
  </si>
  <si>
    <r>
      <rPr>
        <b/>
        <sz val="12"/>
        <color rgb="FF000000"/>
        <rFont val="맑은 고딕"/>
        <family val="2"/>
      </rPr>
      <t xml:space="preserve">평가 내용 </t>
    </r>
    <r>
      <rPr>
        <sz val="11"/>
        <color rgb="FF000000"/>
        <rFont val="맑은 고딕"/>
        <family val="2"/>
      </rPr>
      <t>(소수점 이하 버림)</t>
    </r>
  </si>
  <si>
    <t>6. 방과후학교 프로그램 운영 환경에 대해 만족하십니까?</t>
  </si>
  <si>
    <t>3. 프로그램을 운영하기 위한 준비는 잘 되었습니까?</t>
  </si>
  <si>
    <t>8. 방과후학교가 사교육비를 줄이는데 도움이 되었습니까?</t>
  </si>
  <si>
    <t>1. 프로그램 운영 시간을 잘 지켰습니까?</t>
  </si>
  <si>
    <t>평 가 내 용 (%)</t>
  </si>
  <si>
    <t>만족 이상 비율(%)</t>
  </si>
  <si>
    <r>
      <rPr>
        <b/>
        <sz val="11"/>
        <color rgb="FF000000"/>
        <rFont val="맑은 고딕"/>
        <family val="2"/>
      </rPr>
      <t xml:space="preserve">응  답 </t>
    </r>
    <r>
      <rPr>
        <sz val="11"/>
        <color rgb="FF000000"/>
        <rFont val="맑은 고딕"/>
        <family val="2"/>
      </rPr>
      <t>(명)</t>
    </r>
  </si>
  <si>
    <t>프로그램
진 행</t>
  </si>
  <si>
    <t>(단위 : 명)</t>
  </si>
  <si>
    <t>설문 내용 (학생용)</t>
  </si>
  <si>
    <t>프로그램
준 비</t>
  </si>
  <si>
    <t>응답      보기</t>
  </si>
  <si>
    <t>프로그램
효 과</t>
  </si>
  <si>
    <t xml:space="preserve"> * 소수점 이하 버림</t>
  </si>
  <si>
    <t>만족 이상 응답 비율(%)</t>
  </si>
  <si>
    <t>설문 내용 (학부모용)</t>
  </si>
  <si>
    <t xml:space="preserve"> *통계 처리 방법 : 평가 척도는 1은 20점, 2는 16점, 3은 12점, 4는 8점, 5는 4점으로 환산</t>
  </si>
  <si>
    <t>(학부모용)</t>
  </si>
  <si>
    <t>매우불만</t>
  </si>
  <si>
    <t>매우만족</t>
  </si>
  <si>
    <t>(학생용)</t>
  </si>
  <si>
    <t>응답인원 계</t>
  </si>
  <si>
    <t>프로그램명</t>
  </si>
  <si>
    <t>설 문 내 용</t>
  </si>
  <si>
    <t>4. 방과후학교 프로그램 운영 및 활동을 적극적으로 홍보하고 안내하였습니까?</t>
  </si>
  <si>
    <t>6. 방과후학교 프로그램 운영을 위한 여건(특별실 등)이 잘 조성되었습니까?</t>
  </si>
  <si>
    <t>활동 설명을 좀 더 차근차근 해 주었으면 좋겠다.</t>
  </si>
  <si>
    <t>POP예쁜손글씨</t>
  </si>
  <si>
    <t>고**</t>
  </si>
  <si>
    <t>박**</t>
  </si>
  <si>
    <t>김**</t>
  </si>
  <si>
    <t>유**</t>
  </si>
  <si>
    <t>댄스</t>
  </si>
  <si>
    <t>바둑</t>
  </si>
  <si>
    <t>1. 방과후학교 운영 전반에 대하여 만족하십니까?</t>
  </si>
  <si>
    <t>4. 방과후학교 수강료에 대하여 만족하십니까?</t>
  </si>
  <si>
    <t>3. 방과후학교 강사진에 대하여 만족하십니까?</t>
  </si>
  <si>
    <t>2. 방과후학교 주당 프로그램 운영 시간에 대하여 만족하십니까?</t>
  </si>
  <si>
    <t>5. 강사는 프로그램 내용을 이해하기 쉽게 설명하였습니까?</t>
  </si>
  <si>
    <t>7. 프로그램이 특기 계발과 실력 향상에 도움이 되었습니까?</t>
  </si>
  <si>
    <t>2. 사용된 교재 및 재료는 학습 활동에 도움이 되었습니까?</t>
  </si>
  <si>
    <t>만족</t>
  </si>
  <si>
    <t>보통</t>
  </si>
  <si>
    <t>불만</t>
  </si>
  <si>
    <t>이**</t>
  </si>
  <si>
    <t>소속</t>
  </si>
  <si>
    <t>비율</t>
  </si>
  <si>
    <t>계</t>
  </si>
  <si>
    <t>강사명</t>
  </si>
  <si>
    <t>개인</t>
  </si>
  <si>
    <t>응답</t>
  </si>
  <si>
    <t>응답수</t>
  </si>
  <si>
    <t>김**</t>
  </si>
  <si>
    <t>8. 앞으로 이 프로그램에 계속 참여하거나 다른  친구에게 권유하겠습니까?</t>
  </si>
  <si>
    <t>5. 방과후학교 프로그램의 종류에 대해 만족하십니까?</t>
  </si>
  <si>
    <t>수업당 인원 조절이 필요한 것 같다.</t>
  </si>
  <si>
    <t>7. 방과후학교가 사교육비를 줄이는데 도움이 된다고 생각하십니까?</t>
  </si>
  <si>
    <t>3. 학부모와 학생의 요구를 반영하여 운영하였습니까?</t>
  </si>
  <si>
    <t>강사님들이 학생들에게 더 관심을 가져주었으면 좋겠다.</t>
  </si>
  <si>
    <t>2. 방과후학교 프로그램이 일관성 있게 운영되었습니까?</t>
  </si>
  <si>
    <t>5. 강사의 프로그램 운영 기술 및 자질에 만족하십니까?</t>
  </si>
  <si>
    <t xml:space="preserve">수업에 적극적으로 참여하지 않는 학생들로 인해 다른 학생이 피해를 보는 경우가 있습니다. </t>
  </si>
  <si>
    <t>두뇌계발 한자속독</t>
  </si>
  <si>
    <t>정**</t>
  </si>
  <si>
    <t>(교사용)</t>
  </si>
  <si>
    <t>컴퓨터부</t>
  </si>
  <si>
    <t>2학기 방과후 특기적성 프로그램 만족도 조사 결과분석</t>
  </si>
  <si>
    <t>유</t>
  </si>
  <si>
    <t>2017학년도 방과후학교 프로그램 2학기 만족도 조사 분석 결과</t>
  </si>
  <si>
    <t>기타 의견</t>
  </si>
  <si>
    <t>임**</t>
  </si>
  <si>
    <t>축구</t>
  </si>
  <si>
    <t>플룻</t>
  </si>
  <si>
    <t>허**</t>
  </si>
  <si>
    <t>미술</t>
  </si>
  <si>
    <t>컴퓨터</t>
  </si>
  <si>
    <t>주산암산</t>
  </si>
  <si>
    <t>클레이&amp;생활공예</t>
  </si>
  <si>
    <t>8. 학생들의 특기 계발과 실력 향상에 도움이 된다고 생각하십니까?</t>
  </si>
  <si>
    <t>수학&amp;교구</t>
  </si>
  <si>
    <t>제과제빵</t>
  </si>
  <si>
    <t>로봇과학</t>
  </si>
  <si>
    <t>일주일 1회 이상으로 수업시간을 늘렸으면 좋겠다.</t>
  </si>
  <si>
    <t>1학기에 폐강된 부서가 지속될 수 있었으면 좋겠다.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</si>
</sst>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);[Red]\(0\)"/>
    <numFmt numFmtId="165" formatCode="0_ "/>
  </numFmts>
  <fonts count="11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sz val="10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8"/>
      <color rgb="FF000000"/>
      <name val="맑은 고딕"/>
      <family val="2"/>
    </font>
    <font>
      <b/>
      <sz val="16"/>
      <color rgb="FF000000"/>
      <name val="맑은 고딕"/>
      <family val="2"/>
    </font>
    <font>
      <sz val="11"/>
      <color rgb="FF000000"/>
      <name val="돋움체"/>
      <family val="2"/>
    </font>
    <font>
      <b/>
      <sz val="10"/>
      <color rgb="FF000000"/>
      <name val="맑은 고딕"/>
      <family val="2"/>
    </font>
  </fonts>
  <fills count="6">
    <fill>
      <patternFill/>
    </fill>
    <fill>
      <patternFill patternType="gray125"/>
    </fill>
    <fill>
      <patternFill patternType="solid">
        <fgColor rgb="FFC6DA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88">
    <xf numFmtId="0" fontId="0" fillId="0" borderId="0" xfId="0" applyNumberFormat="1" applyAlignment="1">
      <alignment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shrinkToFit="1"/>
      <protection/>
    </xf>
    <xf numFmtId="0" fontId="2" fillId="0" borderId="3" xfId="0" applyNumberFormat="1" applyFont="1" applyFill="1" applyBorder="1" applyAlignment="1" applyProtection="1">
      <alignment horizontal="left" vertical="center" shrinkToFit="1"/>
      <protection/>
    </xf>
    <xf numFmtId="0" fontId="2" fillId="0" borderId="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 shrinkToFit="1"/>
      <protection/>
    </xf>
    <xf numFmtId="1" fontId="0" fillId="0" borderId="6" xfId="0" applyNumberFormat="1" applyFont="1" applyFill="1" applyBorder="1" applyAlignment="1" applyProtection="1">
      <alignment horizontal="center" vertical="center" shrinkToFi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shrinkToFit="1"/>
      <protection/>
    </xf>
    <xf numFmtId="1" fontId="0" fillId="0" borderId="7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 shrinkToFit="1"/>
      <protection/>
    </xf>
    <xf numFmtId="1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3" borderId="3" xfId="0" applyNumberFormat="1" applyFont="1" applyFill="1" applyBorder="1" applyAlignment="1" applyProtection="1">
      <alignment horizontal="center" vertical="center" shrinkToFit="1"/>
      <protection/>
    </xf>
    <xf numFmtId="0" fontId="4" fillId="3" borderId="7" xfId="0" applyNumberFormat="1" applyFont="1" applyFill="1" applyBorder="1" applyAlignment="1" applyProtection="1">
      <alignment horizontal="center" vertical="center" shrinkToFit="1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4" fillId="3" borderId="18" xfId="0" applyNumberFormat="1" applyFont="1" applyFill="1" applyBorder="1" applyAlignment="1" applyProtection="1">
      <alignment horizontal="center" vertical="center" wrapText="1"/>
      <protection/>
    </xf>
    <xf numFmtId="0" fontId="4" fillId="3" borderId="19" xfId="0" applyNumberFormat="1" applyFont="1" applyFill="1" applyBorder="1" applyAlignment="1" applyProtection="1">
      <alignment horizontal="center" vertical="center" wrapText="1"/>
      <protection/>
    </xf>
    <xf numFmtId="0" fontId="4" fillId="3" borderId="15" xfId="0" applyNumberFormat="1" applyFont="1" applyFill="1" applyBorder="1" applyAlignment="1" applyProtection="1">
      <alignment horizontal="center" vertical="center" wrapText="1"/>
      <protection/>
    </xf>
    <xf numFmtId="0" fontId="4" fillId="3" borderId="20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2" borderId="20" xfId="0" applyNumberFormat="1" applyFont="1" applyFill="1" applyBorder="1" applyAlignment="1" applyProtection="1">
      <alignment horizontal="center" vertical="center"/>
      <protection/>
    </xf>
    <xf numFmtId="164" fontId="4" fillId="2" borderId="14" xfId="0" applyNumberFormat="1" applyFont="1" applyFill="1" applyBorder="1" applyAlignment="1" applyProtection="1">
      <alignment horizontal="center" vertical="center"/>
      <protection/>
    </xf>
    <xf numFmtId="164" fontId="4" fillId="2" borderId="15" xfId="0" applyNumberFormat="1" applyFont="1" applyFill="1" applyBorder="1" applyAlignment="1" applyProtection="1">
      <alignment horizontal="center" vertical="center"/>
      <protection/>
    </xf>
    <xf numFmtId="164" fontId="4" fillId="2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3" fillId="2" borderId="21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3" borderId="2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/>
      <protection/>
    </xf>
    <xf numFmtId="0" fontId="4" fillId="3" borderId="2" xfId="0" applyNumberFormat="1" applyFont="1" applyFill="1" applyBorder="1" applyAlignment="1" applyProtection="1">
      <alignment horizontal="center" vertical="center"/>
      <protection/>
    </xf>
    <xf numFmtId="0" fontId="4" fillId="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 shrinkToFit="1"/>
      <protection/>
    </xf>
    <xf numFmtId="0" fontId="2" fillId="0" borderId="8" xfId="0" applyNumberFormat="1" applyFont="1" applyFill="1" applyBorder="1" applyAlignment="1" applyProtection="1">
      <alignment horizontal="left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0" fontId="2" fillId="0" borderId="1" xfId="0" applyNumberFormat="1" applyFont="1" applyFill="1" applyBorder="1" applyAlignment="1" applyProtection="1">
      <alignment horizontal="left" vertical="center" shrinkToFit="1"/>
      <protection/>
    </xf>
    <xf numFmtId="0" fontId="2" fillId="0" borderId="4" xfId="0" applyNumberFormat="1" applyFont="1" applyFill="1" applyBorder="1" applyAlignment="1" applyProtection="1">
      <alignment horizontal="left" vertical="center" shrinkToFit="1"/>
      <protection/>
    </xf>
    <xf numFmtId="0" fontId="2" fillId="0" borderId="3" xfId="0" applyNumberFormat="1" applyFont="1" applyFill="1" applyBorder="1" applyAlignment="1" applyProtection="1">
      <alignment horizontal="left" vertical="center" shrinkToFit="1"/>
      <protection/>
    </xf>
    <xf numFmtId="0" fontId="2" fillId="0" borderId="0" xfId="0" applyNumberFormat="1" applyFont="1" applyFill="1" applyBorder="1" applyAlignment="1" applyProtection="1">
      <alignment horizontal="left" vertical="center" shrinkToFit="1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22" xfId="0" applyNumberFormat="1" applyFont="1" applyFill="1" applyBorder="1" applyAlignment="1" applyProtection="1">
      <alignment horizontal="center" vertical="center"/>
      <protection/>
    </xf>
    <xf numFmtId="0" fontId="4" fillId="3" borderId="21" xfId="0" applyNumberFormat="1" applyFont="1" applyFill="1" applyBorder="1" applyAlignment="1" applyProtection="1">
      <alignment horizontal="center" vertical="center"/>
      <protection/>
    </xf>
    <xf numFmtId="0" fontId="4" fillId="3" borderId="10" xfId="0" applyNumberFormat="1" applyFont="1" applyFill="1" applyBorder="1" applyAlignment="1" applyProtection="1">
      <alignment horizontal="center" vertical="center"/>
      <protection/>
    </xf>
    <xf numFmtId="0" fontId="4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10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23" xfId="0" applyNumberFormat="1" applyFont="1" applyFill="1" applyBorder="1" applyAlignment="1" applyProtection="1">
      <alignment horizontal="center" vertical="center" wrapText="1"/>
      <protection/>
    </xf>
    <xf numFmtId="0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>
      <alignment horizontal="left" vertical="center" wrapText="1"/>
    </xf>
    <xf numFmtId="1" fontId="0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5" borderId="21" xfId="0" applyNumberFormat="1" applyFont="1" applyFill="1" applyBorder="1" applyAlignment="1" applyProtection="1">
      <alignment horizontal="center" vertical="center"/>
      <protection/>
    </xf>
    <xf numFmtId="0" fontId="4" fillId="5" borderId="2" xfId="0" applyNumberFormat="1" applyFont="1" applyFill="1" applyBorder="1" applyAlignment="1" applyProtection="1">
      <alignment horizontal="center" vertical="center"/>
      <protection/>
    </xf>
    <xf numFmtId="0" fontId="4" fillId="5" borderId="10" xfId="0" applyNumberFormat="1" applyFont="1" applyFill="1" applyBorder="1" applyAlignment="1" applyProtection="1">
      <alignment horizontal="center" vertical="center"/>
      <protection/>
    </xf>
    <xf numFmtId="0" fontId="4" fillId="5" borderId="1" xfId="0" applyNumberFormat="1" applyFont="1" applyFill="1" applyBorder="1" applyAlignment="1" applyProtection="1">
      <alignment horizontal="center" vertical="center"/>
      <protection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0" fontId="4" fillId="2" borderId="29" xfId="0" applyNumberFormat="1" applyFont="1" applyFill="1" applyBorder="1" applyAlignment="1" applyProtection="1">
      <alignment horizontal="center" vertical="center" shrinkToFit="1"/>
      <protection/>
    </xf>
    <xf numFmtId="0" fontId="3" fillId="2" borderId="30" xfId="0" applyNumberFormat="1" applyFont="1" applyFill="1" applyBorder="1" applyAlignment="1" applyProtection="1">
      <alignment horizontal="center" vertical="center" shrinkToFit="1"/>
      <protection/>
    </xf>
    <xf numFmtId="0" fontId="4" fillId="2" borderId="30" xfId="0" applyNumberFormat="1" applyFont="1" applyFill="1" applyBorder="1" applyAlignment="1" applyProtection="1">
      <alignment horizontal="center" vertical="center" shrinkToFit="1"/>
      <protection/>
    </xf>
    <xf numFmtId="0" fontId="4" fillId="2" borderId="31" xfId="0" applyNumberFormat="1" applyFont="1" applyFill="1" applyBorder="1" applyAlignment="1" applyProtection="1">
      <alignment horizontal="center" vertical="center" shrinkToFit="1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center" vertical="center"/>
      <protection/>
    </xf>
    <xf numFmtId="165" fontId="0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0" xfId="0" applyNumberFormat="1" applyFont="1" applyFill="1" applyBorder="1" applyAlignment="1" applyProtection="1">
      <alignment horizontal="center" vertical="center"/>
      <protection/>
    </xf>
    <xf numFmtId="165" fontId="4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0" fontId="0" fillId="0" borderId="38" xfId="0" applyNumberFormat="1" applyFont="1" applyFill="1" applyBorder="1" applyAlignment="1" applyProtection="1">
      <alignment vertical="center"/>
      <protection/>
    </xf>
    <xf numFmtId="0" fontId="0" fillId="0" borderId="39" xfId="0" applyNumberFormat="1" applyFont="1" applyFill="1" applyBorder="1" applyAlignment="1" applyProtection="1">
      <alignment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47"/>
  <sheetViews>
    <sheetView showGridLines="0" zoomScaleSheetLayoutView="75" workbookViewId="0" topLeftCell="A55">
      <selection activeCell="K13" sqref="K13"/>
    </sheetView>
  </sheetViews>
  <sheetFormatPr defaultColWidth="9.00390625" defaultRowHeight="16.5"/>
  <cols>
    <col min="1" max="1" width="1.75390625" style="0" customWidth="1"/>
    <col min="2" max="2" width="17.625" style="6" customWidth="1"/>
    <col min="3" max="3" width="11.625" style="6" customWidth="1"/>
    <col min="4" max="4" width="13.875" style="6" customWidth="1"/>
    <col min="5" max="5" width="8.25390625" style="6" customWidth="1"/>
    <col min="6" max="9" width="8.25390625" style="0" customWidth="1"/>
    <col min="10" max="10" width="13.00390625" style="0" bestFit="1" customWidth="1"/>
  </cols>
  <sheetData>
    <row r="1" spans="1:9" ht="33" customHeight="1">
      <c r="A1" s="61" t="s">
        <v>72</v>
      </c>
      <c r="B1" s="61"/>
      <c r="C1" s="61"/>
      <c r="D1" s="61"/>
      <c r="E1" s="61"/>
      <c r="F1" s="61"/>
      <c r="G1" s="61"/>
      <c r="H1" s="61"/>
      <c r="I1" s="61"/>
    </row>
    <row r="2" ht="8.25" customHeight="1"/>
    <row r="3" spans="2:5" ht="20.25" customHeight="1">
      <c r="B3" s="19" t="s">
        <v>68</v>
      </c>
      <c r="C3" s="6"/>
      <c r="D3" s="6"/>
      <c r="E3" s="6"/>
    </row>
    <row r="4" spans="2:9" ht="20.25" customHeight="1">
      <c r="B4" s="64" t="s">
        <v>27</v>
      </c>
      <c r="C4" s="65"/>
      <c r="D4" s="65"/>
      <c r="E4" s="68" t="s">
        <v>8</v>
      </c>
      <c r="F4" s="68"/>
      <c r="G4" s="68"/>
      <c r="H4" s="68"/>
      <c r="I4" s="69"/>
    </row>
    <row r="5" spans="2:9" ht="20.25" customHeight="1">
      <c r="B5" s="66"/>
      <c r="C5" s="67"/>
      <c r="D5" s="67"/>
      <c r="E5" s="41" t="s">
        <v>23</v>
      </c>
      <c r="F5" s="41" t="s">
        <v>45</v>
      </c>
      <c r="G5" s="41" t="s">
        <v>46</v>
      </c>
      <c r="H5" s="41" t="s">
        <v>47</v>
      </c>
      <c r="I5" s="42" t="s">
        <v>22</v>
      </c>
    </row>
    <row r="6" spans="2:9" ht="28.5" customHeight="1">
      <c r="B6" s="70" t="s">
        <v>38</v>
      </c>
      <c r="C6" s="71"/>
      <c r="D6" s="71"/>
      <c r="E6" s="39">
        <f>(교사용!G9/교사용!G19)*100</f>
        <v>69.23076923076923</v>
      </c>
      <c r="F6" s="39">
        <f>(교사용!H9/교사용!G19)*100</f>
        <v>23.076923076923077</v>
      </c>
      <c r="G6" s="39">
        <f>(교사용!I9/교사용!G19)*100</f>
        <v>7.6923076923076925</v>
      </c>
      <c r="H6" s="39">
        <f>(교사용!J9/교사용!G19)*100</f>
        <v>0</v>
      </c>
      <c r="I6" s="39">
        <f>(교사용!K9/교사용!G19)*100</f>
        <v>0</v>
      </c>
    </row>
    <row r="7" spans="2:9" ht="28.5" customHeight="1">
      <c r="B7" s="72" t="s">
        <v>41</v>
      </c>
      <c r="C7" s="73"/>
      <c r="D7" s="73"/>
      <c r="E7" s="39">
        <f>(교사용!G10/교사용!G19)*100</f>
        <v>76.92307692307693</v>
      </c>
      <c r="F7" s="39">
        <f>(교사용!H10/교사용!G19)*100</f>
        <v>23.076923076923077</v>
      </c>
      <c r="G7" s="39">
        <f>(교사용!I10/교사용!G19)*100</f>
        <v>0</v>
      </c>
      <c r="H7" s="39">
        <f>(교사용!J10/교사용!G19)*100</f>
        <v>0</v>
      </c>
      <c r="I7" s="39">
        <f>(교사용!K10/교사용!G19)*100</f>
        <v>0</v>
      </c>
    </row>
    <row r="8" spans="2:9" ht="28.5" customHeight="1">
      <c r="B8" s="72" t="s">
        <v>40</v>
      </c>
      <c r="C8" s="73"/>
      <c r="D8" s="73"/>
      <c r="E8" s="39">
        <f>(교사용!G11/교사용!G19)*100</f>
        <v>61.53846153846154</v>
      </c>
      <c r="F8" s="39">
        <f>(교사용!H11/교사용!G19)*100</f>
        <v>38.46153846153847</v>
      </c>
      <c r="G8" s="39">
        <f>(교사용!I11/교사용!G19)*100</f>
        <v>0</v>
      </c>
      <c r="H8" s="39">
        <f>(교사용!J11/교사용!G19)*100</f>
        <v>0</v>
      </c>
      <c r="I8" s="39">
        <f>(교사용!K11/교사용!G19)*100</f>
        <v>0</v>
      </c>
    </row>
    <row r="9" spans="2:9" ht="28.5" customHeight="1">
      <c r="B9" s="72" t="s">
        <v>39</v>
      </c>
      <c r="C9" s="73"/>
      <c r="D9" s="73"/>
      <c r="E9" s="39">
        <f>(교사용!G12/교사용!G19)*100</f>
        <v>76.92307692307693</v>
      </c>
      <c r="F9" s="39">
        <f>(교사용!H12/교사용!G19)*100</f>
        <v>15.384615384615385</v>
      </c>
      <c r="G9" s="39">
        <f>(교사용!I12/교사용!G19)*100</f>
        <v>7.6923076923076925</v>
      </c>
      <c r="H9" s="39">
        <f>(교사용!J12/교사용!G19)*100</f>
        <v>0</v>
      </c>
      <c r="I9" s="39">
        <f>(교사용!K12/교사용!G19)*100</f>
        <v>0</v>
      </c>
    </row>
    <row r="10" spans="2:9" ht="28.5" customHeight="1">
      <c r="B10" s="72" t="s">
        <v>58</v>
      </c>
      <c r="C10" s="73"/>
      <c r="D10" s="73"/>
      <c r="E10" s="39">
        <f>(교사용!G13/교사용!G19)*100</f>
        <v>69.23076923076923</v>
      </c>
      <c r="F10" s="39">
        <f>(교사용!H13/교사용!G19)*100</f>
        <v>30.76923076923077</v>
      </c>
      <c r="G10" s="39">
        <f>(교사용!I13/교사용!G19)*100</f>
        <v>0</v>
      </c>
      <c r="H10" s="39">
        <f>(교사용!J13/교사용!G19)*100</f>
        <v>0</v>
      </c>
      <c r="I10" s="39">
        <f>(교사용!K13/교사용!G19)*100</f>
        <v>0</v>
      </c>
    </row>
    <row r="11" spans="2:9" ht="28.5" customHeight="1">
      <c r="B11" s="72" t="s">
        <v>4</v>
      </c>
      <c r="C11" s="73"/>
      <c r="D11" s="73"/>
      <c r="E11" s="39">
        <f>(교사용!G14/교사용!G19)*100</f>
        <v>69.23076923076923</v>
      </c>
      <c r="F11" s="39">
        <f>(교사용!H14/교사용!G19)*100</f>
        <v>15.384615384615385</v>
      </c>
      <c r="G11" s="39">
        <f>(교사용!I14/교사용!G19)*100</f>
        <v>15.384615384615385</v>
      </c>
      <c r="H11" s="39">
        <f>(교사용!J14/교사용!G19)*100</f>
        <v>0</v>
      </c>
      <c r="I11" s="39">
        <f>(교사용!K14/교사용!G19)*100</f>
        <v>0</v>
      </c>
    </row>
    <row r="12" spans="2:9" ht="28.5" customHeight="1">
      <c r="B12" s="72" t="s">
        <v>0</v>
      </c>
      <c r="C12" s="73"/>
      <c r="D12" s="73"/>
      <c r="E12" s="39">
        <f>(교사용!G15/교사용!G19)*100</f>
        <v>76.92307692307693</v>
      </c>
      <c r="F12" s="39">
        <f>(교사용!H15/교사용!G19)*100</f>
        <v>23.076923076923077</v>
      </c>
      <c r="G12" s="39">
        <f>(교사용!I15/교사용!G19)*100</f>
        <v>0</v>
      </c>
      <c r="H12" s="39">
        <f>(교사용!J15/교사용!G19)*100</f>
        <v>0</v>
      </c>
      <c r="I12" s="39">
        <f>(교사용!K15/교사용!G19)*100</f>
        <v>0</v>
      </c>
    </row>
    <row r="13" spans="2:9" ht="28.5" customHeight="1">
      <c r="B13" s="74" t="s">
        <v>6</v>
      </c>
      <c r="C13" s="75"/>
      <c r="D13" s="75"/>
      <c r="E13" s="39">
        <f>(교사용!G16/교사용!G19)*100</f>
        <v>84.61538461538461</v>
      </c>
      <c r="F13" s="39">
        <f>(교사용!H16/교사용!G19)*100</f>
        <v>15.384615384615385</v>
      </c>
      <c r="G13" s="39">
        <f>(교사용!I16/교사용!G19)*100</f>
        <v>0</v>
      </c>
      <c r="H13" s="39">
        <f>(교사용!J16/교사용!G19)*100</f>
        <v>0</v>
      </c>
      <c r="I13" s="39">
        <f>(교사용!K16/교사용!G19)*100</f>
        <v>0</v>
      </c>
    </row>
    <row r="14" spans="2:9" ht="28.5" customHeight="1">
      <c r="B14" s="49" t="s">
        <v>55</v>
      </c>
      <c r="C14" s="50"/>
      <c r="D14" s="51"/>
      <c r="E14" s="43">
        <v>13</v>
      </c>
      <c r="F14" s="44"/>
      <c r="G14" s="44"/>
      <c r="H14" s="44"/>
      <c r="I14" s="45"/>
    </row>
    <row r="15" spans="2:9" ht="28.5" customHeight="1">
      <c r="B15" s="52" t="s">
        <v>18</v>
      </c>
      <c r="C15" s="53"/>
      <c r="D15" s="54"/>
      <c r="E15" s="46">
        <v>96</v>
      </c>
      <c r="F15" s="47"/>
      <c r="G15" s="47"/>
      <c r="H15" s="47"/>
      <c r="I15" s="48"/>
    </row>
    <row r="16" spans="2:5" ht="30.75" customHeight="1">
      <c r="B16" s="6"/>
      <c r="C16" s="6"/>
      <c r="D16" s="6"/>
      <c r="E16" s="6"/>
    </row>
    <row r="17" ht="27.75" customHeight="1">
      <c r="B17" s="19" t="s">
        <v>21</v>
      </c>
    </row>
    <row r="18" spans="2:9" ht="18.75" customHeight="1">
      <c r="B18" s="64" t="s">
        <v>27</v>
      </c>
      <c r="C18" s="65"/>
      <c r="D18" s="65"/>
      <c r="E18" s="68" t="s">
        <v>8</v>
      </c>
      <c r="F18" s="68"/>
      <c r="G18" s="68"/>
      <c r="H18" s="68"/>
      <c r="I18" s="69"/>
    </row>
    <row r="19" spans="2:9" ht="18.6" customHeight="1">
      <c r="B19" s="66"/>
      <c r="C19" s="67"/>
      <c r="D19" s="67"/>
      <c r="E19" s="41" t="s">
        <v>23</v>
      </c>
      <c r="F19" s="41" t="s">
        <v>45</v>
      </c>
      <c r="G19" s="41" t="s">
        <v>46</v>
      </c>
      <c r="H19" s="41" t="s">
        <v>47</v>
      </c>
      <c r="I19" s="42" t="s">
        <v>22</v>
      </c>
    </row>
    <row r="20" spans="2:10" ht="27.95" customHeight="1">
      <c r="B20" s="70" t="s">
        <v>38</v>
      </c>
      <c r="C20" s="71"/>
      <c r="D20" s="71"/>
      <c r="E20" s="39">
        <f>(학부모용!G9/학부모용!G19)*100</f>
        <v>19.642857142857142</v>
      </c>
      <c r="F20" s="39">
        <f>(학부모용!H9/학부모용!G19)*100</f>
        <v>51.78571428571429</v>
      </c>
      <c r="G20" s="39">
        <f>(학부모용!I9/학부모용!G19)*100</f>
        <v>26.785714285714285</v>
      </c>
      <c r="H20" s="39">
        <f>(학부모용!J9/학부모용!G19)*100</f>
        <v>1.7857142857142856</v>
      </c>
      <c r="I20" s="40">
        <f>(학부모용!K9/학부모용!G19)*100</f>
        <v>0</v>
      </c>
      <c r="J20" s="26"/>
    </row>
    <row r="21" spans="2:10" ht="27.95" customHeight="1">
      <c r="B21" s="72" t="s">
        <v>41</v>
      </c>
      <c r="C21" s="73"/>
      <c r="D21" s="73"/>
      <c r="E21" s="23">
        <f>(학부모용!G10/학부모용!G19)*100</f>
        <v>16.071428571428573</v>
      </c>
      <c r="F21" s="23">
        <v>51</v>
      </c>
      <c r="G21" s="23">
        <v>14</v>
      </c>
      <c r="H21" s="23">
        <f>(학부모용!J10/학부모용!G19)*100</f>
        <v>0</v>
      </c>
      <c r="I21" s="24">
        <f>(학부모용!K10/학부모용!G19)*100</f>
        <v>0</v>
      </c>
      <c r="J21" s="26"/>
    </row>
    <row r="22" spans="2:10" ht="27.95" customHeight="1">
      <c r="B22" s="72" t="s">
        <v>40</v>
      </c>
      <c r="C22" s="73"/>
      <c r="D22" s="73"/>
      <c r="E22" s="23">
        <f>(학부모용!G11/학부모용!G19)*100</f>
        <v>26.785714285714285</v>
      </c>
      <c r="F22" s="23">
        <f>(학부모용!H11/학부모용!G19)*100</f>
        <v>57.14285714285714</v>
      </c>
      <c r="G22" s="23">
        <f>(학부모용!I11/학부모용!G19)*100</f>
        <v>16.071428571428573</v>
      </c>
      <c r="H22" s="23">
        <f>(학부모용!J11/학부모용!G19)*100</f>
        <v>0</v>
      </c>
      <c r="I22" s="24">
        <f>(학부모용!K11/학부모용!G19)*100</f>
        <v>0</v>
      </c>
      <c r="J22" s="26"/>
    </row>
    <row r="23" spans="2:10" ht="27.95" customHeight="1">
      <c r="B23" s="72" t="s">
        <v>39</v>
      </c>
      <c r="C23" s="73"/>
      <c r="D23" s="73"/>
      <c r="E23" s="23">
        <f>(학부모용!G12/학부모용!G19)*100</f>
        <v>14.285714285714285</v>
      </c>
      <c r="F23" s="23">
        <f>(학부모용!H12/학부모용!G19)*100</f>
        <v>48.214285714285715</v>
      </c>
      <c r="G23" s="23">
        <f>(학부모용!I12/학부모용!G19)*100</f>
        <v>32.142857142857146</v>
      </c>
      <c r="H23" s="23">
        <f>(학부모용!J12/학부모용!G19)*100</f>
        <v>5.357142857142857</v>
      </c>
      <c r="I23" s="24">
        <f>(학부모용!K12/학부모용!G19)*100</f>
        <v>0</v>
      </c>
      <c r="J23" s="26"/>
    </row>
    <row r="24" spans="2:10" ht="27.95" customHeight="1">
      <c r="B24" s="72" t="s">
        <v>58</v>
      </c>
      <c r="C24" s="73"/>
      <c r="D24" s="73"/>
      <c r="E24" s="23">
        <f>(학부모용!G13/학부모용!G19)*100</f>
        <v>10.714285714285714</v>
      </c>
      <c r="F24" s="23">
        <f>(학부모용!H13/학부모용!G19)*100</f>
        <v>44.642857142857146</v>
      </c>
      <c r="G24" s="23">
        <f>(학부모용!I13/학부모용!G19)*100</f>
        <v>33.92857142857143</v>
      </c>
      <c r="H24" s="23">
        <f>(학부모용!J13/학부모용!G19)*100</f>
        <v>10.714285714285714</v>
      </c>
      <c r="I24" s="24">
        <f>(학부모용!K13/학부모용!G19)*100</f>
        <v>0</v>
      </c>
      <c r="J24" s="26"/>
    </row>
    <row r="25" spans="2:10" ht="27.95" customHeight="1">
      <c r="B25" s="72" t="s">
        <v>4</v>
      </c>
      <c r="C25" s="73"/>
      <c r="D25" s="73"/>
      <c r="E25" s="23">
        <f>(학부모용!G14/학부모용!G19)*100</f>
        <v>12.5</v>
      </c>
      <c r="F25" s="23">
        <f>(학부모용!H14/학부모용!G19)*100</f>
        <v>53.57142857142857</v>
      </c>
      <c r="G25" s="23">
        <f>(학부모용!I14/학부모용!G19)*100</f>
        <v>26.785714285714285</v>
      </c>
      <c r="H25" s="23">
        <f>(학부모용!J14/학부모용!G19)*100</f>
        <v>7.142857142857142</v>
      </c>
      <c r="I25" s="24">
        <f>(학부모용!K14/학부모용!G19)*100</f>
        <v>0</v>
      </c>
      <c r="J25" s="26"/>
    </row>
    <row r="26" spans="2:10" ht="27.95" customHeight="1">
      <c r="B26" s="72" t="s">
        <v>0</v>
      </c>
      <c r="C26" s="73"/>
      <c r="D26" s="73"/>
      <c r="E26" s="23">
        <f>(학부모용!G15/학부모용!G19)*100</f>
        <v>14.285714285714285</v>
      </c>
      <c r="F26" s="23">
        <f>(학부모용!H15/학부모용!G19)*100</f>
        <v>53.57142857142857</v>
      </c>
      <c r="G26" s="23">
        <f>(학부모용!I15/학부모용!G19)*100</f>
        <v>23.214285714285715</v>
      </c>
      <c r="H26" s="23">
        <f>(학부모용!J15/학부모용!G19)*100</f>
        <v>8.928571428571429</v>
      </c>
      <c r="I26" s="24">
        <f>(학부모용!K15/학부모용!G19)*100</f>
        <v>0</v>
      </c>
      <c r="J26" s="26"/>
    </row>
    <row r="27" spans="2:10" ht="27.95" customHeight="1">
      <c r="B27" s="74" t="s">
        <v>6</v>
      </c>
      <c r="C27" s="75"/>
      <c r="D27" s="75"/>
      <c r="E27" s="35">
        <f>(학부모용!G16/학부모용!G19)*100</f>
        <v>5.357142857142857</v>
      </c>
      <c r="F27" s="35">
        <f>(학부모용!H16/학부모용!G19)*100</f>
        <v>30.357142857142854</v>
      </c>
      <c r="G27" s="35">
        <f>(학부모용!I16/학부모용!G19)*100</f>
        <v>42.857142857142854</v>
      </c>
      <c r="H27" s="35">
        <f>(학부모용!J16/학부모용!G19)*100</f>
        <v>19.642857142857142</v>
      </c>
      <c r="I27" s="36">
        <f>(학부모용!K16/학부모용!G19)*100</f>
        <v>1.7857142857142856</v>
      </c>
      <c r="J27" s="26"/>
    </row>
    <row r="28" spans="2:9" ht="27.95" customHeight="1">
      <c r="B28" s="49" t="s">
        <v>55</v>
      </c>
      <c r="C28" s="50"/>
      <c r="D28" s="51"/>
      <c r="E28" s="43">
        <v>56</v>
      </c>
      <c r="F28" s="44"/>
      <c r="G28" s="44"/>
      <c r="H28" s="44"/>
      <c r="I28" s="45"/>
    </row>
    <row r="29" spans="2:9" ht="27.95" customHeight="1">
      <c r="B29" s="52" t="s">
        <v>18</v>
      </c>
      <c r="C29" s="53"/>
      <c r="D29" s="54"/>
      <c r="E29" s="46">
        <v>65</v>
      </c>
      <c r="F29" s="47"/>
      <c r="G29" s="47"/>
      <c r="H29" s="47"/>
      <c r="I29" s="48"/>
    </row>
    <row r="30" spans="2:9" ht="15" customHeight="1">
      <c r="B30" s="76"/>
      <c r="C30" s="76"/>
      <c r="D30" s="76"/>
      <c r="E30" s="25"/>
      <c r="F30" s="21"/>
      <c r="G30" s="21"/>
      <c r="H30" s="21"/>
      <c r="I30" s="21"/>
    </row>
    <row r="31" spans="2:5" ht="24.95" customHeight="1">
      <c r="B31" s="19" t="s">
        <v>24</v>
      </c>
      <c r="C31"/>
      <c r="D31"/>
      <c r="E31"/>
    </row>
    <row r="32" spans="2:9" ht="24.95" customHeight="1">
      <c r="B32" s="62" t="s">
        <v>26</v>
      </c>
      <c r="C32" s="77" t="s">
        <v>49</v>
      </c>
      <c r="D32" s="77" t="s">
        <v>52</v>
      </c>
      <c r="E32" s="27" t="s">
        <v>55</v>
      </c>
      <c r="F32" s="80" t="s">
        <v>3</v>
      </c>
      <c r="G32" s="80"/>
      <c r="H32" s="80"/>
      <c r="I32" s="80"/>
    </row>
    <row r="33" spans="2:9" ht="18.6" customHeight="1">
      <c r="B33" s="63"/>
      <c r="C33" s="78"/>
      <c r="D33" s="79"/>
      <c r="E33" s="34" t="s">
        <v>12</v>
      </c>
      <c r="F33" s="120" t="s">
        <v>9</v>
      </c>
      <c r="G33" s="121"/>
      <c r="H33" s="122"/>
      <c r="I33" s="123"/>
    </row>
    <row r="34" spans="2:9" ht="24.95" customHeight="1">
      <c r="B34" s="28" t="s">
        <v>36</v>
      </c>
      <c r="C34" s="29" t="s">
        <v>53</v>
      </c>
      <c r="D34" s="30" t="s">
        <v>67</v>
      </c>
      <c r="E34" s="20">
        <f>댄스!G20</f>
        <v>17</v>
      </c>
      <c r="F34" s="124">
        <f>댄스!G21</f>
        <v>88.23529411764706</v>
      </c>
      <c r="G34" s="125"/>
      <c r="H34" s="126"/>
      <c r="I34" s="127"/>
    </row>
    <row r="35" spans="2:9" ht="24.95" customHeight="1">
      <c r="B35" s="31" t="s">
        <v>81</v>
      </c>
      <c r="C35" s="29" t="s">
        <v>53</v>
      </c>
      <c r="D35" s="38" t="s">
        <v>33</v>
      </c>
      <c r="E35" s="20">
        <f>'클레이&amp;생활공예'!G20</f>
        <v>16</v>
      </c>
      <c r="F35" s="128">
        <f>'클레이&amp;생활공예'!G21</f>
        <v>91.40625</v>
      </c>
      <c r="G35" s="129"/>
      <c r="H35" s="130"/>
      <c r="I35" s="131"/>
    </row>
    <row r="36" spans="2:9" ht="24.95" customHeight="1">
      <c r="B36" s="31" t="s">
        <v>85</v>
      </c>
      <c r="C36" s="29" t="s">
        <v>53</v>
      </c>
      <c r="D36" s="30" t="s">
        <v>34</v>
      </c>
      <c r="E36" s="20">
        <f>로봇과학!G20</f>
        <v>12</v>
      </c>
      <c r="F36" s="132">
        <f>로봇과학!G21</f>
        <v>91.66666666666666</v>
      </c>
      <c r="G36" s="133"/>
      <c r="H36" s="134"/>
      <c r="I36" s="135"/>
    </row>
    <row r="37" spans="2:9" ht="24.95" customHeight="1">
      <c r="B37" s="28" t="s">
        <v>78</v>
      </c>
      <c r="C37" s="29" t="s">
        <v>53</v>
      </c>
      <c r="D37" s="38" t="s">
        <v>71</v>
      </c>
      <c r="E37" s="20">
        <f>미술!G20</f>
        <v>16</v>
      </c>
      <c r="F37" s="136">
        <f>미술!G21</f>
        <v>85.15625</v>
      </c>
      <c r="G37" s="137"/>
      <c r="H37" s="138"/>
      <c r="I37" s="139"/>
    </row>
    <row r="38" spans="2:9" ht="24.95" customHeight="1">
      <c r="B38" s="28" t="s">
        <v>37</v>
      </c>
      <c r="C38" s="29" t="s">
        <v>53</v>
      </c>
      <c r="D38" s="38" t="s">
        <v>67</v>
      </c>
      <c r="E38" s="20">
        <f>바둑!G20</f>
        <v>4</v>
      </c>
      <c r="F38" s="140">
        <f>바둑!G21</f>
        <v>96.875</v>
      </c>
      <c r="G38" s="141"/>
      <c r="H38" s="142"/>
      <c r="I38" s="143"/>
    </row>
    <row r="39" spans="2:9" ht="24.95" customHeight="1">
      <c r="B39" s="28" t="s">
        <v>84</v>
      </c>
      <c r="C39" s="29" t="s">
        <v>53</v>
      </c>
      <c r="D39" s="30" t="s">
        <v>32</v>
      </c>
      <c r="E39" s="20">
        <f>제과제빵!G20</f>
        <v>30</v>
      </c>
      <c r="F39" s="144">
        <f>제과제빵!G21</f>
        <v>92.91666666666667</v>
      </c>
      <c r="G39" s="145"/>
      <c r="H39" s="146"/>
      <c r="I39" s="147"/>
    </row>
    <row r="40" spans="2:9" ht="24.95" customHeight="1">
      <c r="B40" s="32" t="s">
        <v>83</v>
      </c>
      <c r="C40" s="29" t="s">
        <v>53</v>
      </c>
      <c r="D40" s="33" t="s">
        <v>74</v>
      </c>
      <c r="E40" s="20">
        <f>'수학&amp;교구'!G20</f>
        <v>6</v>
      </c>
      <c r="F40" s="148">
        <f>'수학&amp;교구'!G21</f>
        <v>100</v>
      </c>
      <c r="G40" s="149"/>
      <c r="H40" s="150"/>
      <c r="I40" s="151"/>
    </row>
    <row r="41" spans="2:9" ht="24.95" customHeight="1">
      <c r="B41" s="28" t="s">
        <v>69</v>
      </c>
      <c r="C41" s="29" t="s">
        <v>53</v>
      </c>
      <c r="D41" s="38" t="s">
        <v>48</v>
      </c>
      <c r="E41" s="20">
        <f>컴퓨터!G20</f>
        <v>34</v>
      </c>
      <c r="F41" s="152">
        <f>컴퓨터!G21</f>
        <v>90.07352941176471</v>
      </c>
      <c r="G41" s="153"/>
      <c r="H41" s="154"/>
      <c r="I41" s="155"/>
    </row>
    <row r="42" spans="2:9" ht="24.95" customHeight="1">
      <c r="B42" s="28" t="s">
        <v>80</v>
      </c>
      <c r="C42" s="29" t="s">
        <v>53</v>
      </c>
      <c r="D42" s="30" t="s">
        <v>34</v>
      </c>
      <c r="E42" s="20">
        <f>주산암산!G20</f>
        <v>27</v>
      </c>
      <c r="F42" s="156">
        <f>주산암산!G21</f>
        <v>92.5925925925926</v>
      </c>
      <c r="G42" s="157"/>
      <c r="H42" s="158"/>
      <c r="I42" s="159"/>
    </row>
    <row r="43" spans="2:9" ht="24.95" customHeight="1">
      <c r="B43" s="28" t="s">
        <v>75</v>
      </c>
      <c r="C43" s="29" t="s">
        <v>53</v>
      </c>
      <c r="D43" s="30" t="s">
        <v>48</v>
      </c>
      <c r="E43" s="20">
        <f>축구!G20</f>
        <v>4</v>
      </c>
      <c r="F43" s="160">
        <f>축구!G21</f>
        <v>87.5</v>
      </c>
      <c r="G43" s="161"/>
      <c r="H43" s="162"/>
      <c r="I43" s="163"/>
    </row>
    <row r="44" spans="2:9" ht="24.95" customHeight="1">
      <c r="B44" s="28" t="s">
        <v>31</v>
      </c>
      <c r="C44" s="29" t="s">
        <v>53</v>
      </c>
      <c r="D44" s="30" t="s">
        <v>56</v>
      </c>
      <c r="E44" s="20">
        <f>POP예쁜손글씨!G20</f>
        <v>4</v>
      </c>
      <c r="F44" s="164">
        <f>POP예쁜손글씨!G21</f>
        <v>96.875</v>
      </c>
      <c r="G44" s="165"/>
      <c r="H44" s="166"/>
      <c r="I44" s="167"/>
    </row>
    <row r="45" spans="2:9" ht="24.95" customHeight="1">
      <c r="B45" s="28" t="s">
        <v>76</v>
      </c>
      <c r="C45" s="29" t="s">
        <v>53</v>
      </c>
      <c r="D45" s="29" t="s">
        <v>77</v>
      </c>
      <c r="E45" s="20">
        <f>플룻!G20</f>
        <v>4</v>
      </c>
      <c r="F45" s="168">
        <f>플룻!G21</f>
        <v>87.5</v>
      </c>
      <c r="G45" s="169"/>
      <c r="H45" s="170"/>
      <c r="I45" s="171"/>
    </row>
    <row r="46" spans="2:9" ht="24.95" customHeight="1">
      <c r="B46" s="28" t="s">
        <v>66</v>
      </c>
      <c r="C46" s="29" t="s">
        <v>53</v>
      </c>
      <c r="D46" s="37" t="s">
        <v>34</v>
      </c>
      <c r="E46" s="20">
        <f>'두뇌계발 한자속독'!G20</f>
        <v>2</v>
      </c>
      <c r="F46" s="172">
        <f>'두뇌계발 한자속독'!G21</f>
        <v>75</v>
      </c>
      <c r="G46" s="173"/>
      <c r="H46" s="174"/>
      <c r="I46" s="175"/>
    </row>
    <row r="47" spans="2:9" ht="24.95" customHeight="1">
      <c r="B47" s="55" t="s">
        <v>25</v>
      </c>
      <c r="C47" s="56"/>
      <c r="D47" s="57"/>
      <c r="E47" s="58">
        <f>SUM(E34:E46)</f>
        <v>176</v>
      </c>
      <c r="F47" s="59"/>
      <c r="G47" s="59"/>
      <c r="H47" s="59"/>
      <c r="I47" s="60"/>
    </row>
    <row r="48" ht="24.95" customHeight="1"/>
    <row r="49" ht="24.95" customHeight="1"/>
    <row r="50" ht="24.95" customHeight="1"/>
  </sheetData>
  <mergeCells count="50">
    <mergeCell ref="E28:I28"/>
    <mergeCell ref="E29:I29"/>
    <mergeCell ref="B28:D28"/>
    <mergeCell ref="B29:D29"/>
    <mergeCell ref="B47:D47"/>
    <mergeCell ref="E47:I47"/>
    <mergeCell ref="A1:I1"/>
    <mergeCell ref="B32:B33"/>
    <mergeCell ref="B18:D19"/>
    <mergeCell ref="E18:I18"/>
    <mergeCell ref="B20:D20"/>
    <mergeCell ref="B21:D21"/>
    <mergeCell ref="B22:D22"/>
    <mergeCell ref="B23:D23"/>
    <mergeCell ref="B24:D24"/>
    <mergeCell ref="B25:D25"/>
    <mergeCell ref="B26:D26"/>
    <mergeCell ref="B27:D27"/>
    <mergeCell ref="B30:D30"/>
    <mergeCell ref="C32:C33"/>
    <mergeCell ref="D32:D33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E14:I14"/>
    <mergeCell ref="E15:I15"/>
    <mergeCell ref="B14:D14"/>
    <mergeCell ref="B15:D15"/>
    <mergeCell ref="B4:D5"/>
    <mergeCell ref="E4:I4"/>
    <mergeCell ref="B6:D6"/>
    <mergeCell ref="B7:D7"/>
    <mergeCell ref="B8:D8"/>
    <mergeCell ref="B9:D9"/>
    <mergeCell ref="B10:D10"/>
    <mergeCell ref="B11:D11"/>
    <mergeCell ref="B12:D12"/>
    <mergeCell ref="B13:D13"/>
  </mergeCells>
  <printOptions verticalCentered="1"/>
  <pageMargins left="0.590416669845581" right="0.590416669845581" top="0.39347222447395325" bottom="0.39347222447395325" header="0.30000001192092896" footer="0.30000001192092896"/>
  <pageSetup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3"/>
  <sheetViews>
    <sheetView showGridLines="0" zoomScaleSheetLayoutView="75" workbookViewId="0" topLeftCell="A1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83</v>
      </c>
      <c r="D3" s="113"/>
      <c r="E3" s="113"/>
      <c r="F3" s="114"/>
      <c r="G3" s="8" t="s">
        <v>52</v>
      </c>
      <c r="H3" s="112" t="s">
        <v>74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6</v>
      </c>
      <c r="H10" s="13"/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6</v>
      </c>
      <c r="H11" s="13"/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5</v>
      </c>
      <c r="H12" s="13">
        <v>1</v>
      </c>
      <c r="I12" s="13"/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6</v>
      </c>
      <c r="H13" s="13"/>
      <c r="I13" s="13"/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6</v>
      </c>
      <c r="H14" s="13"/>
      <c r="I14" s="13"/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6</v>
      </c>
      <c r="H15" s="13"/>
      <c r="I15" s="13"/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5</v>
      </c>
      <c r="H16" s="13">
        <v>1</v>
      </c>
      <c r="I16" s="13"/>
      <c r="J16" s="13"/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6</v>
      </c>
      <c r="H17" s="15"/>
      <c r="I17" s="15"/>
      <c r="J17" s="15"/>
      <c r="K17" s="16"/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46</v>
      </c>
      <c r="H18" s="17">
        <f>SUM(H10:H17)</f>
        <v>2</v>
      </c>
      <c r="I18" s="17">
        <f>SUM(I10:I17)</f>
        <v>0</v>
      </c>
      <c r="J18" s="17">
        <f>SUM(J10:J17)</f>
        <v>0</v>
      </c>
      <c r="K18" s="18">
        <f>SUM(K10:K17)</f>
        <v>0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117">
        <f>G18/($G$18+$H$18+$I$18+$J$18+$K$18)*100</f>
        <v>95.83333333333334</v>
      </c>
      <c r="H19" s="118">
        <f>H18/($G$18+$H$18+$I$18+$J$18+$K$18)*100</f>
        <v>4.166666666666666</v>
      </c>
      <c r="I19" s="118">
        <f>I18/($G$18+$H$18+$I$18+$J$18+$K$18)*100</f>
        <v>0</v>
      </c>
      <c r="J19" s="118">
        <f>J18/($G$18+$H$18+$I$18+$J$18+$K$18)*100</f>
        <v>0</v>
      </c>
      <c r="K19" s="119">
        <f>K18/($G$18+$H$18+$I$18+$J$18+$K$18)*100</f>
        <v>0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6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100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13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79</v>
      </c>
      <c r="D3" s="113"/>
      <c r="E3" s="113"/>
      <c r="F3" s="114"/>
      <c r="G3" s="8" t="s">
        <v>52</v>
      </c>
      <c r="H3" s="112" t="s">
        <v>48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17</v>
      </c>
      <c r="H10" s="13">
        <v>10</v>
      </c>
      <c r="I10" s="13">
        <v>6</v>
      </c>
      <c r="J10" s="13">
        <v>1</v>
      </c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25</v>
      </c>
      <c r="H11" s="13">
        <v>8</v>
      </c>
      <c r="I11" s="13">
        <v>1</v>
      </c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24</v>
      </c>
      <c r="H12" s="13">
        <v>7</v>
      </c>
      <c r="I12" s="13">
        <v>3</v>
      </c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22</v>
      </c>
      <c r="H13" s="13">
        <v>11</v>
      </c>
      <c r="I13" s="13">
        <v>1</v>
      </c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24</v>
      </c>
      <c r="H14" s="13">
        <v>7</v>
      </c>
      <c r="I14" s="13">
        <v>3</v>
      </c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23</v>
      </c>
      <c r="H15" s="13">
        <v>10</v>
      </c>
      <c r="I15" s="13">
        <v>1</v>
      </c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25</v>
      </c>
      <c r="H16" s="13">
        <v>7</v>
      </c>
      <c r="I16" s="13">
        <v>1</v>
      </c>
      <c r="J16" s="13">
        <v>1</v>
      </c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18</v>
      </c>
      <c r="H17" s="15">
        <v>7</v>
      </c>
      <c r="I17" s="15">
        <v>8</v>
      </c>
      <c r="J17" s="15">
        <v>1</v>
      </c>
      <c r="K17" s="16"/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178</v>
      </c>
      <c r="H18" s="17">
        <f>SUM(H10:H17)</f>
        <v>67</v>
      </c>
      <c r="I18" s="17">
        <f>SUM(I10:I17)</f>
        <v>24</v>
      </c>
      <c r="J18" s="17">
        <f>SUM(J10:J17)</f>
        <v>3</v>
      </c>
      <c r="K18" s="18">
        <f>SUM(K10:K17)</f>
        <v>0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65.44117647058823</v>
      </c>
      <c r="H19" s="20">
        <f>H18/($G$18+$H$18+$I$18+$J$18+$K$18)*100</f>
        <v>24.63235294117647</v>
      </c>
      <c r="I19" s="20">
        <f>I18/($G$18+$H$18+$I$18+$J$18+$K$18)*100</f>
        <v>8.823529411764707</v>
      </c>
      <c r="J19" s="20">
        <f>J18/($G$18+$H$18+$I$18+$J$18+$K$18)*100</f>
        <v>1.1029411764705883</v>
      </c>
      <c r="K19" s="22">
        <f>K18/($G$18+$H$18+$I$18+$J$18+$K$18)*100</f>
        <v>0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34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90.07352941176471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13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80</v>
      </c>
      <c r="D3" s="113"/>
      <c r="E3" s="113"/>
      <c r="F3" s="114"/>
      <c r="G3" s="8" t="s">
        <v>52</v>
      </c>
      <c r="H3" s="112" t="s">
        <v>34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0.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0.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23</v>
      </c>
      <c r="H10" s="13">
        <v>4</v>
      </c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24</v>
      </c>
      <c r="H11" s="13">
        <v>3</v>
      </c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23</v>
      </c>
      <c r="H12" s="13">
        <v>4</v>
      </c>
      <c r="I12" s="13"/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18</v>
      </c>
      <c r="H13" s="13">
        <v>7</v>
      </c>
      <c r="I13" s="13">
        <v>2</v>
      </c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22</v>
      </c>
      <c r="H14" s="13">
        <v>2</v>
      </c>
      <c r="I14" s="13">
        <v>2</v>
      </c>
      <c r="J14" s="13">
        <v>1</v>
      </c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23</v>
      </c>
      <c r="H15" s="13">
        <v>2</v>
      </c>
      <c r="I15" s="13"/>
      <c r="J15" s="13">
        <v>1</v>
      </c>
      <c r="K15" s="14">
        <v>1</v>
      </c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19</v>
      </c>
      <c r="H16" s="13">
        <v>6</v>
      </c>
      <c r="I16" s="13">
        <v>1</v>
      </c>
      <c r="J16" s="13">
        <v>1</v>
      </c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17</v>
      </c>
      <c r="H17" s="15">
        <v>3</v>
      </c>
      <c r="I17" s="15">
        <v>4</v>
      </c>
      <c r="J17" s="15">
        <v>1</v>
      </c>
      <c r="K17" s="16">
        <v>2</v>
      </c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169</v>
      </c>
      <c r="H18" s="17">
        <f>SUM(H10:H17)</f>
        <v>31</v>
      </c>
      <c r="I18" s="17">
        <f>SUM(I10:I17)</f>
        <v>9</v>
      </c>
      <c r="J18" s="17">
        <f>SUM(J10:J17)</f>
        <v>4</v>
      </c>
      <c r="K18" s="18">
        <f>SUM(K10:K17)</f>
        <v>3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78.24074074074075</v>
      </c>
      <c r="H19" s="20">
        <f>H18/($G$18+$H$18+$I$18+$J$18+$K$18)*100</f>
        <v>14.351851851851851</v>
      </c>
      <c r="I19" s="20">
        <f>I18/($G$18+$H$18+$I$18+$J$18+$K$18)*100</f>
        <v>4.166666666666666</v>
      </c>
      <c r="J19" s="20">
        <f>J18/($G$18+$H$18+$I$18+$J$18+$K$18)*100</f>
        <v>1.8518518518518516</v>
      </c>
      <c r="K19" s="22">
        <f>K18/($G$18+$H$18+$I$18+$J$18+$K$18)*100</f>
        <v>1.3888888888888888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27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92.5925925925926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1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10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75</v>
      </c>
      <c r="D3" s="113"/>
      <c r="E3" s="113"/>
      <c r="F3" s="114"/>
      <c r="G3" s="8" t="s">
        <v>52</v>
      </c>
      <c r="H3" s="112" t="s">
        <v>48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4</v>
      </c>
      <c r="H10" s="13"/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3</v>
      </c>
      <c r="H11" s="13"/>
      <c r="I11" s="13"/>
      <c r="J11" s="13">
        <v>1</v>
      </c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3</v>
      </c>
      <c r="H12" s="13"/>
      <c r="I12" s="13">
        <v>1</v>
      </c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3</v>
      </c>
      <c r="H13" s="13">
        <v>1</v>
      </c>
      <c r="I13" s="13"/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3</v>
      </c>
      <c r="H14" s="13">
        <v>1</v>
      </c>
      <c r="I14" s="13"/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3</v>
      </c>
      <c r="H15" s="13">
        <v>1</v>
      </c>
      <c r="I15" s="13"/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3</v>
      </c>
      <c r="H16" s="13"/>
      <c r="I16" s="13"/>
      <c r="J16" s="13">
        <v>1</v>
      </c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3</v>
      </c>
      <c r="H17" s="15"/>
      <c r="I17" s="15"/>
      <c r="J17" s="15"/>
      <c r="K17" s="16">
        <v>1</v>
      </c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25</v>
      </c>
      <c r="H18" s="17">
        <f>SUM(H10:H17)</f>
        <v>3</v>
      </c>
      <c r="I18" s="17">
        <f>SUM(I10:I17)</f>
        <v>1</v>
      </c>
      <c r="J18" s="17">
        <f>SUM(J10:J17)</f>
        <v>2</v>
      </c>
      <c r="K18" s="18">
        <f>SUM(K10:K17)</f>
        <v>1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78.125</v>
      </c>
      <c r="H19" s="20">
        <f>H18/($G$18+$H$18+$I$18+$J$18+$K$18)*100</f>
        <v>9.375</v>
      </c>
      <c r="I19" s="20">
        <f>I18/($G$18+$H$18+$I$18+$J$18+$K$18)*100</f>
        <v>3.125</v>
      </c>
      <c r="J19" s="20">
        <f>J18/($G$18+$H$18+$I$18+$J$18+$K$18)*100</f>
        <v>6.25</v>
      </c>
      <c r="K19" s="22">
        <f>K18/($G$18+$H$18+$I$18+$J$18+$K$18)*100</f>
        <v>3.125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4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87.5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1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7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31</v>
      </c>
      <c r="D3" s="113"/>
      <c r="E3" s="113"/>
      <c r="F3" s="114"/>
      <c r="G3" s="8" t="s">
        <v>52</v>
      </c>
      <c r="H3" s="112" t="s">
        <v>56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4</v>
      </c>
      <c r="H10" s="13"/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4</v>
      </c>
      <c r="H11" s="13"/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4</v>
      </c>
      <c r="H12" s="13"/>
      <c r="I12" s="13"/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3</v>
      </c>
      <c r="H13" s="13">
        <v>1</v>
      </c>
      <c r="I13" s="13"/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3</v>
      </c>
      <c r="H14" s="13">
        <v>1</v>
      </c>
      <c r="I14" s="13"/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3</v>
      </c>
      <c r="H15" s="13">
        <v>1</v>
      </c>
      <c r="I15" s="13"/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4</v>
      </c>
      <c r="H16" s="13"/>
      <c r="I16" s="13"/>
      <c r="J16" s="13"/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3</v>
      </c>
      <c r="H17" s="15"/>
      <c r="I17" s="15">
        <v>1</v>
      </c>
      <c r="J17" s="15"/>
      <c r="K17" s="16"/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28</v>
      </c>
      <c r="H18" s="17">
        <f>SUM(H10:H17)</f>
        <v>3</v>
      </c>
      <c r="I18" s="17">
        <f>SUM(I10:I17)</f>
        <v>1</v>
      </c>
      <c r="J18" s="17">
        <f>SUM(J10:J17)</f>
        <v>0</v>
      </c>
      <c r="K18" s="18">
        <f>SUM(K10:K17)</f>
        <v>0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87.5</v>
      </c>
      <c r="H19" s="20">
        <f>H18/($G$18+$H$18+$I$18+$J$18+$K$18)*100</f>
        <v>9.375</v>
      </c>
      <c r="I19" s="20">
        <f>I18/($G$18+$H$18+$I$18+$J$18+$K$18)*100</f>
        <v>3.125</v>
      </c>
      <c r="J19" s="20">
        <f>J18/($G$18+$H$18+$I$18+$J$18+$K$18)*100</f>
        <v>0</v>
      </c>
      <c r="K19" s="22">
        <f>K18/($G$18+$H$18+$I$18+$J$18+$K$18)*100</f>
        <v>0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4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96.875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1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10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76</v>
      </c>
      <c r="D3" s="113"/>
      <c r="E3" s="113"/>
      <c r="F3" s="114"/>
      <c r="G3" s="8" t="s">
        <v>52</v>
      </c>
      <c r="H3" s="112" t="s">
        <v>77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3</v>
      </c>
      <c r="H10" s="13">
        <v>1</v>
      </c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3</v>
      </c>
      <c r="H11" s="13">
        <v>1</v>
      </c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3</v>
      </c>
      <c r="H12" s="13">
        <v>1</v>
      </c>
      <c r="I12" s="13"/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3</v>
      </c>
      <c r="H13" s="13">
        <v>1</v>
      </c>
      <c r="I13" s="13"/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3</v>
      </c>
      <c r="H14" s="13"/>
      <c r="I14" s="13"/>
      <c r="J14" s="13">
        <v>1</v>
      </c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3</v>
      </c>
      <c r="H15" s="13"/>
      <c r="I15" s="13">
        <v>1</v>
      </c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3</v>
      </c>
      <c r="H16" s="13"/>
      <c r="I16" s="13">
        <v>1</v>
      </c>
      <c r="J16" s="13"/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3</v>
      </c>
      <c r="H17" s="15"/>
      <c r="I17" s="15"/>
      <c r="J17" s="15">
        <v>1</v>
      </c>
      <c r="K17" s="16"/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24</v>
      </c>
      <c r="H18" s="17">
        <f>SUM(H10:H17)</f>
        <v>4</v>
      </c>
      <c r="I18" s="17">
        <f>SUM(I10:I17)</f>
        <v>2</v>
      </c>
      <c r="J18" s="17">
        <f>SUM(J10:J17)</f>
        <v>2</v>
      </c>
      <c r="K18" s="18">
        <f>SUM(K10:K17)</f>
        <v>0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75</v>
      </c>
      <c r="H19" s="20">
        <f>H18/($G$18+$H$18+$I$18+$J$18+$K$18)*100</f>
        <v>12.5</v>
      </c>
      <c r="I19" s="20">
        <f>I18/($G$18+$H$18+$I$18+$J$18+$K$18)*100</f>
        <v>6.25</v>
      </c>
      <c r="J19" s="20">
        <f>J18/($G$18+$H$18+$I$18+$J$18+$K$18)*100</f>
        <v>6.25</v>
      </c>
      <c r="K19" s="22">
        <f>K18/($G$18+$H$18+$I$18+$J$18+$K$18)*100</f>
        <v>0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4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87.5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B16:F16"/>
    <mergeCell ref="A22:K22"/>
    <mergeCell ref="B14:F14"/>
    <mergeCell ref="B15:F15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1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10">
      <selection activeCell="N15" sqref="N15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66</v>
      </c>
      <c r="D3" s="113"/>
      <c r="E3" s="113"/>
      <c r="F3" s="114"/>
      <c r="G3" s="8" t="s">
        <v>52</v>
      </c>
      <c r="H3" s="112" t="s">
        <v>34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2</v>
      </c>
      <c r="H10" s="13"/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/>
      <c r="H11" s="13">
        <v>2</v>
      </c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1</v>
      </c>
      <c r="H12" s="13"/>
      <c r="I12" s="13">
        <v>1</v>
      </c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1</v>
      </c>
      <c r="H13" s="13">
        <v>1</v>
      </c>
      <c r="I13" s="13"/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/>
      <c r="H14" s="13">
        <v>1</v>
      </c>
      <c r="I14" s="13"/>
      <c r="J14" s="13">
        <v>1</v>
      </c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1</v>
      </c>
      <c r="H15" s="13"/>
      <c r="I15" s="13">
        <v>1</v>
      </c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2</v>
      </c>
      <c r="H16" s="13"/>
      <c r="I16" s="13"/>
      <c r="J16" s="13"/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/>
      <c r="H17" s="15">
        <v>1</v>
      </c>
      <c r="I17" s="15"/>
      <c r="J17" s="15">
        <v>1</v>
      </c>
      <c r="K17" s="16"/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7</v>
      </c>
      <c r="H18" s="17">
        <f>SUM(H10:H17)</f>
        <v>5</v>
      </c>
      <c r="I18" s="17">
        <f>SUM(I10:I17)</f>
        <v>2</v>
      </c>
      <c r="J18" s="17">
        <f>SUM(J10:J17)</f>
        <v>2</v>
      </c>
      <c r="K18" s="18">
        <f>SUM(K10:K17)</f>
        <v>0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43.75</v>
      </c>
      <c r="H19" s="20">
        <f>H18/($G$18+$H$18+$I$18+$J$18+$K$18)*100</f>
        <v>31.25</v>
      </c>
      <c r="I19" s="20">
        <f>I18/($G$18+$H$18+$I$18+$J$18+$K$18)*100</f>
        <v>12.5</v>
      </c>
      <c r="J19" s="20">
        <f>J18/($G$18+$H$18+$I$18+$J$18+$K$18)*100</f>
        <v>12.5</v>
      </c>
      <c r="K19" s="22">
        <f>K18/($G$18+$H$18+$I$18+$J$18+$K$18)*100</f>
        <v>0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2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75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31"/>
  <sheetViews>
    <sheetView showGridLines="0" zoomScaleSheetLayoutView="75" workbookViewId="0" topLeftCell="A1">
      <selection activeCell="M20" sqref="M20"/>
    </sheetView>
  </sheetViews>
  <sheetFormatPr defaultColWidth="9.00390625" defaultRowHeight="16.5"/>
  <cols>
    <col min="2" max="11" width="8.125" style="0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6.5">
      <c r="A2" s="6"/>
      <c r="B2" s="6"/>
      <c r="G2" s="6"/>
      <c r="H2" s="6"/>
      <c r="I2" s="6"/>
      <c r="J2" s="6"/>
      <c r="K2" s="6"/>
    </row>
    <row r="3" spans="1:11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.1" customHeight="1">
      <c r="A4" s="98" t="s">
        <v>15</v>
      </c>
      <c r="B4" s="100" t="s">
        <v>23</v>
      </c>
      <c r="C4" s="101"/>
      <c r="D4" s="102" t="s">
        <v>45</v>
      </c>
      <c r="E4" s="101"/>
      <c r="F4" s="102" t="s">
        <v>46</v>
      </c>
      <c r="G4" s="101"/>
      <c r="H4" s="102" t="s">
        <v>47</v>
      </c>
      <c r="I4" s="101"/>
      <c r="J4" s="102" t="s">
        <v>22</v>
      </c>
      <c r="K4" s="103"/>
    </row>
    <row r="5" spans="1:11" ht="29.25" customHeight="1">
      <c r="A5" s="99"/>
      <c r="B5" s="104">
        <v>1</v>
      </c>
      <c r="C5" s="96"/>
      <c r="D5" s="96">
        <v>2</v>
      </c>
      <c r="E5" s="96"/>
      <c r="F5" s="96">
        <v>3</v>
      </c>
      <c r="G5" s="96"/>
      <c r="H5" s="96">
        <v>4</v>
      </c>
      <c r="I5" s="96"/>
      <c r="J5" s="96">
        <v>5</v>
      </c>
      <c r="K5" s="105"/>
    </row>
    <row r="7" spans="1:11" ht="21" customHeight="1">
      <c r="A7" s="81" t="s">
        <v>19</v>
      </c>
      <c r="B7" s="68"/>
      <c r="C7" s="68"/>
      <c r="D7" s="68"/>
      <c r="E7" s="68"/>
      <c r="F7" s="68"/>
      <c r="G7" s="68" t="s">
        <v>10</v>
      </c>
      <c r="H7" s="68"/>
      <c r="I7" s="68"/>
      <c r="J7" s="68"/>
      <c r="K7" s="69"/>
    </row>
    <row r="8" spans="1:11" ht="21" customHeight="1">
      <c r="A8" s="82"/>
      <c r="B8" s="83"/>
      <c r="C8" s="83"/>
      <c r="D8" s="83"/>
      <c r="E8" s="83"/>
      <c r="F8" s="83"/>
      <c r="G8" s="11">
        <v>1</v>
      </c>
      <c r="H8" s="11">
        <v>2</v>
      </c>
      <c r="I8" s="11">
        <v>3</v>
      </c>
      <c r="J8" s="11">
        <v>4</v>
      </c>
      <c r="K8" s="12">
        <v>5</v>
      </c>
    </row>
    <row r="9" spans="1:11" ht="24" customHeight="1">
      <c r="A9" s="72" t="s">
        <v>38</v>
      </c>
      <c r="B9" s="73"/>
      <c r="C9" s="73"/>
      <c r="D9" s="73"/>
      <c r="E9" s="73"/>
      <c r="F9" s="73"/>
      <c r="G9" s="13">
        <v>9</v>
      </c>
      <c r="H9" s="13">
        <v>3</v>
      </c>
      <c r="I9" s="13">
        <v>1</v>
      </c>
      <c r="J9" s="13"/>
      <c r="K9" s="14"/>
    </row>
    <row r="10" spans="1:11" ht="24" customHeight="1">
      <c r="A10" s="72" t="s">
        <v>63</v>
      </c>
      <c r="B10" s="73"/>
      <c r="C10" s="73"/>
      <c r="D10" s="73"/>
      <c r="E10" s="73"/>
      <c r="F10" s="73"/>
      <c r="G10" s="13">
        <v>10</v>
      </c>
      <c r="H10" s="13">
        <v>3</v>
      </c>
      <c r="I10" s="13"/>
      <c r="J10" s="13"/>
      <c r="K10" s="14"/>
    </row>
    <row r="11" spans="1:11" ht="24" customHeight="1">
      <c r="A11" s="72" t="s">
        <v>61</v>
      </c>
      <c r="B11" s="73"/>
      <c r="C11" s="73"/>
      <c r="D11" s="73"/>
      <c r="E11" s="73"/>
      <c r="F11" s="73"/>
      <c r="G11" s="13">
        <v>8</v>
      </c>
      <c r="H11" s="13">
        <v>5</v>
      </c>
      <c r="I11" s="13"/>
      <c r="J11" s="13"/>
      <c r="K11" s="14"/>
    </row>
    <row r="12" spans="1:11" ht="24" customHeight="1">
      <c r="A12" s="72" t="s">
        <v>28</v>
      </c>
      <c r="B12" s="73"/>
      <c r="C12" s="73"/>
      <c r="D12" s="73"/>
      <c r="E12" s="73"/>
      <c r="F12" s="73"/>
      <c r="G12" s="13">
        <v>10</v>
      </c>
      <c r="H12" s="13">
        <v>2</v>
      </c>
      <c r="I12" s="13">
        <v>1</v>
      </c>
      <c r="J12" s="13"/>
      <c r="K12" s="14"/>
    </row>
    <row r="13" spans="1:11" ht="24" customHeight="1">
      <c r="A13" s="72" t="s">
        <v>64</v>
      </c>
      <c r="B13" s="73"/>
      <c r="C13" s="73"/>
      <c r="D13" s="73"/>
      <c r="E13" s="73"/>
      <c r="F13" s="73"/>
      <c r="G13" s="13">
        <v>9</v>
      </c>
      <c r="H13" s="13">
        <v>4</v>
      </c>
      <c r="I13" s="13"/>
      <c r="J13" s="13"/>
      <c r="K13" s="14"/>
    </row>
    <row r="14" spans="1:11" ht="24" customHeight="1">
      <c r="A14" s="72" t="s">
        <v>29</v>
      </c>
      <c r="B14" s="73"/>
      <c r="C14" s="73"/>
      <c r="D14" s="73"/>
      <c r="E14" s="73"/>
      <c r="F14" s="73"/>
      <c r="G14" s="13">
        <v>9</v>
      </c>
      <c r="H14" s="13">
        <v>2</v>
      </c>
      <c r="I14" s="13">
        <v>2</v>
      </c>
      <c r="J14" s="13"/>
      <c r="K14" s="14"/>
    </row>
    <row r="15" spans="1:11" ht="24" customHeight="1">
      <c r="A15" s="72" t="s">
        <v>60</v>
      </c>
      <c r="B15" s="73"/>
      <c r="C15" s="73"/>
      <c r="D15" s="73"/>
      <c r="E15" s="73"/>
      <c r="F15" s="73"/>
      <c r="G15" s="13">
        <v>10</v>
      </c>
      <c r="H15" s="13">
        <v>3</v>
      </c>
      <c r="I15" s="13"/>
      <c r="J15" s="13"/>
      <c r="K15" s="14"/>
    </row>
    <row r="16" spans="1:11" ht="24" customHeight="1">
      <c r="A16" s="74" t="s">
        <v>82</v>
      </c>
      <c r="B16" s="75"/>
      <c r="C16" s="75"/>
      <c r="D16" s="75"/>
      <c r="E16" s="75"/>
      <c r="F16" s="75"/>
      <c r="G16" s="15">
        <v>11</v>
      </c>
      <c r="H16" s="15">
        <v>2</v>
      </c>
      <c r="I16" s="15"/>
      <c r="J16" s="15"/>
      <c r="K16" s="16"/>
    </row>
    <row r="17" spans="1:11" ht="24" customHeight="1">
      <c r="A17" s="86" t="s">
        <v>51</v>
      </c>
      <c r="B17" s="87"/>
      <c r="C17" s="87"/>
      <c r="D17" s="87"/>
      <c r="E17" s="87"/>
      <c r="F17" s="87"/>
      <c r="G17" s="17">
        <f>SUM(G9:G16)</f>
        <v>76</v>
      </c>
      <c r="H17" s="17">
        <f>SUM(H9:H16)</f>
        <v>24</v>
      </c>
      <c r="I17" s="17">
        <f>SUM(I9:I16)</f>
        <v>4</v>
      </c>
      <c r="J17" s="17">
        <f>SUM(J9:J16)</f>
        <v>0</v>
      </c>
      <c r="K17" s="18">
        <f>SUM(K9:K16)</f>
        <v>0</v>
      </c>
    </row>
    <row r="18" spans="1:11" ht="24" customHeight="1">
      <c r="A18" s="84" t="s">
        <v>50</v>
      </c>
      <c r="B18" s="85"/>
      <c r="C18" s="85"/>
      <c r="D18" s="85"/>
      <c r="E18" s="85"/>
      <c r="F18" s="85"/>
      <c r="G18" s="20">
        <f>G17/($G$17+$H$17+$I$17+$J$17+$K$17)*100</f>
        <v>73.07692307692307</v>
      </c>
      <c r="H18" s="20">
        <f>H17/($G$17+$H$17+$I$17+$J$17+$K$17)*100</f>
        <v>23.076923076923077</v>
      </c>
      <c r="I18" s="20">
        <f>I17/($G$17+$H$17+$I$17+$J$17+$K$17)*100</f>
        <v>3.8461538461538463</v>
      </c>
      <c r="J18" s="20">
        <f>J17/($G$17+$H$17+$I$17+$J$17+$K$17)*100</f>
        <v>0</v>
      </c>
      <c r="K18" s="20">
        <f>K17/($G$17+$H$17+$I$17+$J$17+$K$17)*100</f>
        <v>0</v>
      </c>
    </row>
    <row r="19" spans="1:11" ht="24" customHeight="1">
      <c r="A19" s="84" t="s">
        <v>55</v>
      </c>
      <c r="B19" s="85"/>
      <c r="C19" s="85"/>
      <c r="D19" s="85"/>
      <c r="E19" s="85"/>
      <c r="F19" s="85"/>
      <c r="G19" s="92">
        <v>13</v>
      </c>
      <c r="H19" s="92"/>
      <c r="I19" s="92"/>
      <c r="J19" s="92"/>
      <c r="K19" s="93"/>
    </row>
    <row r="20" spans="1:11" ht="24" customHeight="1">
      <c r="A20" s="94" t="s">
        <v>18</v>
      </c>
      <c r="B20" s="95"/>
      <c r="C20" s="95"/>
      <c r="D20" s="95"/>
      <c r="E20" s="95"/>
      <c r="F20" s="95"/>
      <c r="G20" s="90">
        <f>((G17+H17)/(G17+H17+I17+J17+K17))*100</f>
        <v>96.15384615384616</v>
      </c>
      <c r="H20" s="90"/>
      <c r="I20" s="90"/>
      <c r="J20" s="90"/>
      <c r="K20" s="91"/>
    </row>
    <row r="21" spans="1:11" ht="16.5" customHeight="1">
      <c r="A21" s="88" t="s">
        <v>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6.5" customHeight="1">
      <c r="A22" s="89" t="s">
        <v>20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4" spans="1:11" ht="16.5">
      <c r="A24" s="185" t="s">
        <v>73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7"/>
    </row>
    <row r="25" spans="1:11" ht="16.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8"/>
    </row>
    <row r="26" spans="1:11" ht="16.5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1"/>
    </row>
    <row r="27" spans="1:11" ht="16.5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1"/>
    </row>
    <row r="28" spans="1:11" ht="16.5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1"/>
    </row>
    <row r="29" spans="1:11" ht="16.5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1"/>
    </row>
    <row r="30" spans="1:11" ht="16.5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1"/>
    </row>
    <row r="31" spans="1:11" ht="16.5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4"/>
    </row>
  </sheetData>
  <mergeCells count="31">
    <mergeCell ref="A7:F8"/>
    <mergeCell ref="G7:K7"/>
    <mergeCell ref="A19:F19"/>
    <mergeCell ref="A17:F17"/>
    <mergeCell ref="A21:K21"/>
    <mergeCell ref="A9:F9"/>
    <mergeCell ref="A10:F10"/>
    <mergeCell ref="A11:F11"/>
    <mergeCell ref="A12:F12"/>
    <mergeCell ref="A13:F13"/>
    <mergeCell ref="A14:F14"/>
    <mergeCell ref="A15:F15"/>
    <mergeCell ref="A16:F16"/>
    <mergeCell ref="A22:K22"/>
    <mergeCell ref="A18:F18"/>
    <mergeCell ref="G20:K20"/>
    <mergeCell ref="G19:K19"/>
    <mergeCell ref="A20:F20"/>
    <mergeCell ref="F5:G5"/>
    <mergeCell ref="H5:I5"/>
    <mergeCell ref="A1:K1"/>
    <mergeCell ref="A4:A5"/>
    <mergeCell ref="B4:C4"/>
    <mergeCell ref="D4:E4"/>
    <mergeCell ref="F4:G4"/>
    <mergeCell ref="H4:I4"/>
    <mergeCell ref="J4:K4"/>
    <mergeCell ref="B5:C5"/>
    <mergeCell ref="D5:E5"/>
    <mergeCell ref="J5:K5"/>
    <mergeCell ref="A24:K24"/>
  </mergeCells>
  <printOptions/>
  <pageMargins left="0.39347222447395325" right="0.39347222447395325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31"/>
  <sheetViews>
    <sheetView showGridLines="0" zoomScaleSheetLayoutView="75" workbookViewId="0" topLeftCell="A1">
      <selection activeCell="G20" sqref="G20:K20"/>
    </sheetView>
  </sheetViews>
  <sheetFormatPr defaultColWidth="9.00390625" defaultRowHeight="16.5"/>
  <cols>
    <col min="2" max="11" width="8.125" style="0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6.5">
      <c r="A2" s="6"/>
      <c r="B2" s="6"/>
      <c r="G2" s="6"/>
      <c r="H2" s="6"/>
      <c r="I2" s="6"/>
      <c r="J2" s="6"/>
      <c r="K2" s="6"/>
    </row>
    <row r="3" spans="1:11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0.1" customHeight="1">
      <c r="A4" s="98" t="s">
        <v>15</v>
      </c>
      <c r="B4" s="100" t="s">
        <v>23</v>
      </c>
      <c r="C4" s="101"/>
      <c r="D4" s="102" t="s">
        <v>45</v>
      </c>
      <c r="E4" s="101"/>
      <c r="F4" s="102" t="s">
        <v>46</v>
      </c>
      <c r="G4" s="101"/>
      <c r="H4" s="102" t="s">
        <v>47</v>
      </c>
      <c r="I4" s="101"/>
      <c r="J4" s="102" t="s">
        <v>22</v>
      </c>
      <c r="K4" s="103"/>
    </row>
    <row r="5" spans="1:11" ht="29.25" customHeight="1">
      <c r="A5" s="99"/>
      <c r="B5" s="104">
        <v>1</v>
      </c>
      <c r="C5" s="96"/>
      <c r="D5" s="96">
        <v>2</v>
      </c>
      <c r="E5" s="96"/>
      <c r="F5" s="96">
        <v>3</v>
      </c>
      <c r="G5" s="96"/>
      <c r="H5" s="96">
        <v>4</v>
      </c>
      <c r="I5" s="96"/>
      <c r="J5" s="96">
        <v>5</v>
      </c>
      <c r="K5" s="105"/>
    </row>
    <row r="7" spans="1:11" ht="21" customHeight="1">
      <c r="A7" s="81" t="s">
        <v>19</v>
      </c>
      <c r="B7" s="68"/>
      <c r="C7" s="68"/>
      <c r="D7" s="68"/>
      <c r="E7" s="68"/>
      <c r="F7" s="68"/>
      <c r="G7" s="68" t="s">
        <v>10</v>
      </c>
      <c r="H7" s="68"/>
      <c r="I7" s="68"/>
      <c r="J7" s="68"/>
      <c r="K7" s="69"/>
    </row>
    <row r="8" spans="1:11" ht="21" customHeight="1">
      <c r="A8" s="82"/>
      <c r="B8" s="83"/>
      <c r="C8" s="83"/>
      <c r="D8" s="83"/>
      <c r="E8" s="83"/>
      <c r="F8" s="83"/>
      <c r="G8" s="11">
        <v>1</v>
      </c>
      <c r="H8" s="11">
        <v>2</v>
      </c>
      <c r="I8" s="11">
        <v>3</v>
      </c>
      <c r="J8" s="11">
        <v>4</v>
      </c>
      <c r="K8" s="12">
        <v>5</v>
      </c>
    </row>
    <row r="9" spans="1:11" ht="24" customHeight="1">
      <c r="A9" s="72" t="s">
        <v>38</v>
      </c>
      <c r="B9" s="73"/>
      <c r="C9" s="73"/>
      <c r="D9" s="73"/>
      <c r="E9" s="73"/>
      <c r="F9" s="73"/>
      <c r="G9" s="13">
        <v>11</v>
      </c>
      <c r="H9" s="13">
        <v>29</v>
      </c>
      <c r="I9" s="13">
        <v>15</v>
      </c>
      <c r="J9" s="13">
        <v>1</v>
      </c>
      <c r="K9" s="14"/>
    </row>
    <row r="10" spans="1:11" ht="24" customHeight="1">
      <c r="A10" s="72" t="s">
        <v>41</v>
      </c>
      <c r="B10" s="73"/>
      <c r="C10" s="73"/>
      <c r="D10" s="73"/>
      <c r="E10" s="73"/>
      <c r="F10" s="73"/>
      <c r="G10" s="13">
        <v>9</v>
      </c>
      <c r="H10" s="13">
        <v>34</v>
      </c>
      <c r="I10" s="13">
        <v>13</v>
      </c>
      <c r="J10" s="13"/>
      <c r="K10" s="14"/>
    </row>
    <row r="11" spans="1:11" ht="24" customHeight="1">
      <c r="A11" s="72" t="s">
        <v>40</v>
      </c>
      <c r="B11" s="73"/>
      <c r="C11" s="73"/>
      <c r="D11" s="73"/>
      <c r="E11" s="73"/>
      <c r="F11" s="73"/>
      <c r="G11" s="13">
        <v>15</v>
      </c>
      <c r="H11" s="13">
        <v>32</v>
      </c>
      <c r="I11" s="13">
        <v>9</v>
      </c>
      <c r="J11" s="13"/>
      <c r="K11" s="14"/>
    </row>
    <row r="12" spans="1:11" ht="24" customHeight="1">
      <c r="A12" s="72" t="s">
        <v>39</v>
      </c>
      <c r="B12" s="73"/>
      <c r="C12" s="73"/>
      <c r="D12" s="73"/>
      <c r="E12" s="73"/>
      <c r="F12" s="73"/>
      <c r="G12" s="13">
        <v>8</v>
      </c>
      <c r="H12" s="13">
        <v>27</v>
      </c>
      <c r="I12" s="13">
        <v>18</v>
      </c>
      <c r="J12" s="13">
        <v>3</v>
      </c>
      <c r="K12" s="14"/>
    </row>
    <row r="13" spans="1:11" ht="24" customHeight="1">
      <c r="A13" s="72" t="s">
        <v>58</v>
      </c>
      <c r="B13" s="73"/>
      <c r="C13" s="73"/>
      <c r="D13" s="73"/>
      <c r="E13" s="73"/>
      <c r="F13" s="73"/>
      <c r="G13" s="13">
        <v>6</v>
      </c>
      <c r="H13" s="13">
        <v>25</v>
      </c>
      <c r="I13" s="13">
        <v>19</v>
      </c>
      <c r="J13" s="13">
        <v>6</v>
      </c>
      <c r="K13" s="14"/>
    </row>
    <row r="14" spans="1:11" ht="24" customHeight="1">
      <c r="A14" s="72" t="s">
        <v>4</v>
      </c>
      <c r="B14" s="73"/>
      <c r="C14" s="73"/>
      <c r="D14" s="73"/>
      <c r="E14" s="73"/>
      <c r="F14" s="73"/>
      <c r="G14" s="13">
        <v>7</v>
      </c>
      <c r="H14" s="13">
        <v>30</v>
      </c>
      <c r="I14" s="13">
        <v>15</v>
      </c>
      <c r="J14" s="13">
        <v>4</v>
      </c>
      <c r="K14" s="14"/>
    </row>
    <row r="15" spans="1:11" ht="24" customHeight="1">
      <c r="A15" s="72" t="s">
        <v>0</v>
      </c>
      <c r="B15" s="73"/>
      <c r="C15" s="73"/>
      <c r="D15" s="73"/>
      <c r="E15" s="73"/>
      <c r="F15" s="73"/>
      <c r="G15" s="13">
        <v>8</v>
      </c>
      <c r="H15" s="13">
        <v>30</v>
      </c>
      <c r="I15" s="13">
        <v>13</v>
      </c>
      <c r="J15" s="13">
        <v>5</v>
      </c>
      <c r="K15" s="14"/>
    </row>
    <row r="16" spans="1:11" ht="24" customHeight="1">
      <c r="A16" s="74" t="s">
        <v>6</v>
      </c>
      <c r="B16" s="75"/>
      <c r="C16" s="75"/>
      <c r="D16" s="75"/>
      <c r="E16" s="75"/>
      <c r="F16" s="75"/>
      <c r="G16" s="15">
        <v>3</v>
      </c>
      <c r="H16" s="15">
        <v>17</v>
      </c>
      <c r="I16" s="15">
        <v>24</v>
      </c>
      <c r="J16" s="15">
        <v>11</v>
      </c>
      <c r="K16" s="16">
        <v>1</v>
      </c>
    </row>
    <row r="17" spans="1:11" ht="24" customHeight="1">
      <c r="A17" s="86" t="s">
        <v>51</v>
      </c>
      <c r="B17" s="87"/>
      <c r="C17" s="87"/>
      <c r="D17" s="87"/>
      <c r="E17" s="87"/>
      <c r="F17" s="87"/>
      <c r="G17" s="17">
        <f>SUM(G9:G16)</f>
        <v>67</v>
      </c>
      <c r="H17" s="17">
        <f>SUM(H9:H16)</f>
        <v>224</v>
      </c>
      <c r="I17" s="17">
        <f>SUM(I9:I16)</f>
        <v>126</v>
      </c>
      <c r="J17" s="17">
        <f>SUM(J9:J16)</f>
        <v>30</v>
      </c>
      <c r="K17" s="18">
        <f>SUM(K9:K16)</f>
        <v>1</v>
      </c>
    </row>
    <row r="18" spans="1:11" ht="24" customHeight="1">
      <c r="A18" s="84" t="s">
        <v>50</v>
      </c>
      <c r="B18" s="85"/>
      <c r="C18" s="85"/>
      <c r="D18" s="85"/>
      <c r="E18" s="85"/>
      <c r="F18" s="85"/>
      <c r="G18" s="20">
        <f>G17/($G$17+$H$17+$I$17+$J$17+$K$17)*100</f>
        <v>14.955357142857142</v>
      </c>
      <c r="H18" s="20">
        <f>H17/($G$17+$H$17+$I$17+$J$17+$K$17)*100</f>
        <v>50</v>
      </c>
      <c r="I18" s="20">
        <f>I17/($G$17+$H$17+$I$17+$J$17+$K$17)*100</f>
        <v>28.125</v>
      </c>
      <c r="J18" s="20">
        <f>J17/($G$17+$H$17+$I$17+$J$17+$K$17)*100</f>
        <v>6.696428571428571</v>
      </c>
      <c r="K18" s="20">
        <f>K17/($G$17+$H$17+$I$17+$J$17+$K$17)*100</f>
        <v>0.2232142857142857</v>
      </c>
    </row>
    <row r="19" spans="1:11" ht="24" customHeight="1">
      <c r="A19" s="84" t="s">
        <v>55</v>
      </c>
      <c r="B19" s="85"/>
      <c r="C19" s="85"/>
      <c r="D19" s="85"/>
      <c r="E19" s="85"/>
      <c r="F19" s="85"/>
      <c r="G19" s="92">
        <v>56</v>
      </c>
      <c r="H19" s="92"/>
      <c r="I19" s="92"/>
      <c r="J19" s="92"/>
      <c r="K19" s="93"/>
    </row>
    <row r="20" spans="1:11" ht="24" customHeight="1">
      <c r="A20" s="94" t="s">
        <v>18</v>
      </c>
      <c r="B20" s="95"/>
      <c r="C20" s="95"/>
      <c r="D20" s="95"/>
      <c r="E20" s="95"/>
      <c r="F20" s="95"/>
      <c r="G20" s="90">
        <f>((G17+H17)/(G17+H17+I17+J17+K17))*100</f>
        <v>64.95535714285714</v>
      </c>
      <c r="H20" s="90"/>
      <c r="I20" s="90"/>
      <c r="J20" s="90"/>
      <c r="K20" s="91"/>
    </row>
    <row r="21" spans="1:11" ht="16.5" customHeight="1">
      <c r="A21" s="88" t="s">
        <v>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6.5" customHeight="1">
      <c r="A22" s="89" t="s">
        <v>20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4" spans="1:11" ht="16.5">
      <c r="A24" s="185" t="s">
        <v>73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7"/>
    </row>
    <row r="25" spans="1:11" ht="16.5">
      <c r="A25" s="176" t="s">
        <v>87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8"/>
    </row>
    <row r="26" spans="1:11" ht="16.5">
      <c r="A26" s="179" t="s">
        <v>65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1"/>
    </row>
    <row r="27" spans="1:11" ht="16.5">
      <c r="A27" s="179" t="s">
        <v>59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1"/>
    </row>
    <row r="28" spans="1:11" ht="16.5">
      <c r="A28" s="179" t="s">
        <v>86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1"/>
    </row>
    <row r="29" spans="1:11" ht="16.5">
      <c r="A29" s="179" t="s">
        <v>62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1"/>
    </row>
    <row r="30" spans="1:11" ht="16.5">
      <c r="A30" s="179" t="s">
        <v>30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1"/>
    </row>
    <row r="31" spans="1:11" ht="16.5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4"/>
    </row>
  </sheetData>
  <mergeCells count="31">
    <mergeCell ref="A7:F8"/>
    <mergeCell ref="G7:K7"/>
    <mergeCell ref="A19:F19"/>
    <mergeCell ref="A17:F17"/>
    <mergeCell ref="A21:K21"/>
    <mergeCell ref="A9:F9"/>
    <mergeCell ref="A10:F10"/>
    <mergeCell ref="A11:F11"/>
    <mergeCell ref="A12:F12"/>
    <mergeCell ref="A13:F13"/>
    <mergeCell ref="A14:F14"/>
    <mergeCell ref="A15:F15"/>
    <mergeCell ref="A16:F16"/>
    <mergeCell ref="A22:K22"/>
    <mergeCell ref="A18:F18"/>
    <mergeCell ref="G20:K20"/>
    <mergeCell ref="G19:K19"/>
    <mergeCell ref="A20:F20"/>
    <mergeCell ref="F5:G5"/>
    <mergeCell ref="H5:I5"/>
    <mergeCell ref="A1:K1"/>
    <mergeCell ref="A4:A5"/>
    <mergeCell ref="B4:C4"/>
    <mergeCell ref="D4:E4"/>
    <mergeCell ref="F4:G4"/>
    <mergeCell ref="H4:I4"/>
    <mergeCell ref="J4:K4"/>
    <mergeCell ref="B5:C5"/>
    <mergeCell ref="D5:E5"/>
    <mergeCell ref="J5:K5"/>
    <mergeCell ref="A24:K24"/>
  </mergeCells>
  <printOptions/>
  <pageMargins left="0.39347222447395325" right="0.39347222447395325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tabSelected="1" zoomScaleSheetLayoutView="75" workbookViewId="0" topLeftCell="A1">
      <selection activeCell="D29" sqref="D29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36</v>
      </c>
      <c r="D3" s="113"/>
      <c r="E3" s="113"/>
      <c r="F3" s="114"/>
      <c r="G3" s="8" t="s">
        <v>52</v>
      </c>
      <c r="H3" s="112" t="s">
        <v>67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13</v>
      </c>
      <c r="H10" s="13">
        <v>2</v>
      </c>
      <c r="I10" s="13">
        <v>1</v>
      </c>
      <c r="J10" s="13">
        <v>1</v>
      </c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12</v>
      </c>
      <c r="H11" s="13">
        <v>2</v>
      </c>
      <c r="I11" s="13">
        <v>3</v>
      </c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16</v>
      </c>
      <c r="H12" s="13">
        <v>1</v>
      </c>
      <c r="I12" s="13"/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15</v>
      </c>
      <c r="H13" s="13"/>
      <c r="I13" s="13">
        <v>2</v>
      </c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15</v>
      </c>
      <c r="H14" s="13">
        <v>1</v>
      </c>
      <c r="I14" s="13">
        <v>1</v>
      </c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13</v>
      </c>
      <c r="H15" s="13">
        <v>2</v>
      </c>
      <c r="I15" s="13">
        <v>2</v>
      </c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13</v>
      </c>
      <c r="H16" s="13">
        <v>1</v>
      </c>
      <c r="I16" s="13">
        <v>2</v>
      </c>
      <c r="J16" s="13">
        <v>1</v>
      </c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10</v>
      </c>
      <c r="H17" s="15">
        <v>4</v>
      </c>
      <c r="I17" s="15">
        <v>1</v>
      </c>
      <c r="J17" s="15">
        <v>1</v>
      </c>
      <c r="K17" s="16">
        <v>1</v>
      </c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107</v>
      </c>
      <c r="H18" s="17">
        <f>SUM(H10:H17)</f>
        <v>13</v>
      </c>
      <c r="I18" s="17">
        <f>SUM(I10:I17)</f>
        <v>12</v>
      </c>
      <c r="J18" s="17">
        <f>SUM(J10:J17)</f>
        <v>3</v>
      </c>
      <c r="K18" s="18">
        <f>SUM(K10:K17)</f>
        <v>1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78.67647058823529</v>
      </c>
      <c r="H19" s="20">
        <f>H18/($G$18+$H$18+$I$18+$J$18+$K$18)*100</f>
        <v>9.558823529411764</v>
      </c>
      <c r="I19" s="20">
        <f>I18/($G$18+$H$18+$I$18+$J$18+$K$18)*100</f>
        <v>8.823529411764707</v>
      </c>
      <c r="J19" s="20">
        <f>J18/($G$18+$H$18+$I$18+$J$18+$K$18)*100</f>
        <v>2.2058823529411766</v>
      </c>
      <c r="K19" s="22">
        <f>K18/($G$18+$H$18+$I$18+$J$18+$K$18)*100</f>
        <v>0.7352941176470588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17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88.23529411764706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23:K23"/>
    <mergeCell ref="A21:F21"/>
    <mergeCell ref="J6:K6"/>
    <mergeCell ref="A8:F9"/>
    <mergeCell ref="G8:K8"/>
    <mergeCell ref="A20:F20"/>
    <mergeCell ref="A18:F18"/>
    <mergeCell ref="A22:K22"/>
    <mergeCell ref="B10:F10"/>
    <mergeCell ref="B11:F11"/>
    <mergeCell ref="B12:F12"/>
    <mergeCell ref="B13:F13"/>
    <mergeCell ref="B14:F14"/>
    <mergeCell ref="B15:F15"/>
    <mergeCell ref="A1:K1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A19:F19"/>
    <mergeCell ref="G21:K21"/>
    <mergeCell ref="G20:K20"/>
    <mergeCell ref="B16:F16"/>
    <mergeCell ref="B17:F17"/>
    <mergeCell ref="A10:A12"/>
    <mergeCell ref="A13:A15"/>
    <mergeCell ref="A16:A17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1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81</v>
      </c>
      <c r="D3" s="113"/>
      <c r="E3" s="113"/>
      <c r="F3" s="114"/>
      <c r="G3" s="8" t="s">
        <v>52</v>
      </c>
      <c r="H3" s="112" t="s">
        <v>33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15</v>
      </c>
      <c r="H10" s="13">
        <v>1</v>
      </c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16</v>
      </c>
      <c r="H11" s="13"/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13</v>
      </c>
      <c r="H12" s="13">
        <v>1</v>
      </c>
      <c r="I12" s="13">
        <v>2</v>
      </c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12</v>
      </c>
      <c r="H13" s="13">
        <v>3</v>
      </c>
      <c r="I13" s="13">
        <v>1</v>
      </c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14</v>
      </c>
      <c r="H14" s="13">
        <v>1</v>
      </c>
      <c r="I14" s="13">
        <v>1</v>
      </c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14</v>
      </c>
      <c r="H15" s="13">
        <v>1</v>
      </c>
      <c r="I15" s="13">
        <v>1</v>
      </c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13</v>
      </c>
      <c r="H16" s="13">
        <v>2</v>
      </c>
      <c r="I16" s="13">
        <v>1</v>
      </c>
      <c r="J16" s="13"/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/>
      <c r="H17" s="15">
        <v>11</v>
      </c>
      <c r="I17" s="15">
        <v>3</v>
      </c>
      <c r="J17" s="15">
        <v>1</v>
      </c>
      <c r="K17" s="16">
        <v>1</v>
      </c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97</v>
      </c>
      <c r="H18" s="17">
        <f>SUM(H10:H17)</f>
        <v>20</v>
      </c>
      <c r="I18" s="17">
        <f>SUM(I10:I17)</f>
        <v>9</v>
      </c>
      <c r="J18" s="17">
        <f>SUM(J10:J17)</f>
        <v>1</v>
      </c>
      <c r="K18" s="18">
        <f>SUM(K10:K17)</f>
        <v>1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75.78125</v>
      </c>
      <c r="H19" s="20">
        <f>H18/($G$18+$H$18+$I$18+$J$18+$K$18)*100</f>
        <v>15.625</v>
      </c>
      <c r="I19" s="20">
        <f>I18/($G$18+$H$18+$I$18+$J$18+$K$18)*100</f>
        <v>7.03125</v>
      </c>
      <c r="J19" s="20">
        <f>J18/($G$18+$H$18+$I$18+$J$18+$K$18)*100</f>
        <v>0.78125</v>
      </c>
      <c r="K19" s="22">
        <f>K18/($G$18+$H$18+$I$18+$J$18+$K$18)*100</f>
        <v>0.78125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16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91.40625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10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85</v>
      </c>
      <c r="D3" s="113"/>
      <c r="E3" s="113"/>
      <c r="F3" s="114"/>
      <c r="G3" s="8" t="s">
        <v>52</v>
      </c>
      <c r="H3" s="112" t="s">
        <v>34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10</v>
      </c>
      <c r="H10" s="13">
        <v>2</v>
      </c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8</v>
      </c>
      <c r="H11" s="13">
        <v>4</v>
      </c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9</v>
      </c>
      <c r="H12" s="13">
        <v>2</v>
      </c>
      <c r="I12" s="13">
        <v>1</v>
      </c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8</v>
      </c>
      <c r="H13" s="13">
        <v>3</v>
      </c>
      <c r="I13" s="13">
        <v>1</v>
      </c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7</v>
      </c>
      <c r="H14" s="13">
        <v>3</v>
      </c>
      <c r="I14" s="13">
        <v>1</v>
      </c>
      <c r="J14" s="13">
        <v>1</v>
      </c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7</v>
      </c>
      <c r="H15" s="13">
        <v>3</v>
      </c>
      <c r="I15" s="13">
        <v>1</v>
      </c>
      <c r="J15" s="13">
        <v>1</v>
      </c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10</v>
      </c>
      <c r="H16" s="13">
        <v>2</v>
      </c>
      <c r="I16" s="13"/>
      <c r="J16" s="13"/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9</v>
      </c>
      <c r="H17" s="15">
        <v>1</v>
      </c>
      <c r="I17" s="15">
        <v>2</v>
      </c>
      <c r="J17" s="15"/>
      <c r="K17" s="16"/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68</v>
      </c>
      <c r="H18" s="17">
        <f>SUM(H10:H17)</f>
        <v>20</v>
      </c>
      <c r="I18" s="17">
        <f>SUM(I10:I17)</f>
        <v>6</v>
      </c>
      <c r="J18" s="17">
        <f>SUM(J10:J17)</f>
        <v>2</v>
      </c>
      <c r="K18" s="18">
        <f>SUM(K10:K17)</f>
        <v>0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70.83333333333334</v>
      </c>
      <c r="H19" s="20">
        <f>H18/($G$18+$H$18+$I$18+$J$18+$K$18)*100</f>
        <v>20.833333333333336</v>
      </c>
      <c r="I19" s="20">
        <f>I18/($G$18+$H$18+$I$18+$J$18+$K$18)*100</f>
        <v>6.25</v>
      </c>
      <c r="J19" s="20">
        <f>J18/($G$18+$H$18+$I$18+$J$18+$K$18)*100</f>
        <v>2.083333333333333</v>
      </c>
      <c r="K19" s="22">
        <f>K18/($G$18+$H$18+$I$18+$J$18+$K$18)*100</f>
        <v>0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12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91.66666666666666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7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78</v>
      </c>
      <c r="D3" s="113"/>
      <c r="E3" s="113"/>
      <c r="F3" s="114"/>
      <c r="G3" s="8" t="s">
        <v>52</v>
      </c>
      <c r="H3" s="112" t="s">
        <v>35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11</v>
      </c>
      <c r="H10" s="13">
        <v>4</v>
      </c>
      <c r="I10" s="13">
        <v>1</v>
      </c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13</v>
      </c>
      <c r="H11" s="13">
        <v>3</v>
      </c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12</v>
      </c>
      <c r="H12" s="13">
        <v>2</v>
      </c>
      <c r="I12" s="13">
        <v>2</v>
      </c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9</v>
      </c>
      <c r="H13" s="13">
        <v>4</v>
      </c>
      <c r="I13" s="13">
        <v>3</v>
      </c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12</v>
      </c>
      <c r="H14" s="13">
        <v>3</v>
      </c>
      <c r="I14" s="13">
        <v>1</v>
      </c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10</v>
      </c>
      <c r="H15" s="13">
        <v>3</v>
      </c>
      <c r="I15" s="13">
        <v>2</v>
      </c>
      <c r="J15" s="13"/>
      <c r="K15" s="14">
        <v>1</v>
      </c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10</v>
      </c>
      <c r="H16" s="13">
        <v>3</v>
      </c>
      <c r="I16" s="13">
        <v>2</v>
      </c>
      <c r="J16" s="13">
        <v>1</v>
      </c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6</v>
      </c>
      <c r="H17" s="15">
        <v>4</v>
      </c>
      <c r="I17" s="15">
        <v>1</v>
      </c>
      <c r="J17" s="15">
        <v>3</v>
      </c>
      <c r="K17" s="16">
        <v>2</v>
      </c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83</v>
      </c>
      <c r="H18" s="17">
        <f>SUM(H10:H17)</f>
        <v>26</v>
      </c>
      <c r="I18" s="17">
        <f>SUM(I10:I17)</f>
        <v>12</v>
      </c>
      <c r="J18" s="17">
        <f>SUM(J10:J17)</f>
        <v>4</v>
      </c>
      <c r="K18" s="18">
        <f>SUM(K10:K17)</f>
        <v>3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64.84375</v>
      </c>
      <c r="H19" s="20">
        <f>H18/($G$18+$H$18+$I$18+$J$18+$K$18)*100</f>
        <v>20.3125</v>
      </c>
      <c r="I19" s="20">
        <f>I18/($G$18+$H$18+$I$18+$J$18+$K$18)*100</f>
        <v>9.375</v>
      </c>
      <c r="J19" s="20">
        <f>J18/($G$18+$H$18+$I$18+$J$18+$K$18)*100</f>
        <v>3.125</v>
      </c>
      <c r="K19" s="22">
        <f>K18/($G$18+$H$18+$I$18+$J$18+$K$18)*100</f>
        <v>2.34375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16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85.15625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5"/>
  <sheetViews>
    <sheetView showGridLines="0" zoomScaleSheetLayoutView="75" workbookViewId="0" topLeftCell="A13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  <col min="12" max="12" width="9.00390625" style="0" bestFit="1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37</v>
      </c>
      <c r="D3" s="113"/>
      <c r="E3" s="113"/>
      <c r="F3" s="114"/>
      <c r="G3" s="8" t="s">
        <v>52</v>
      </c>
      <c r="H3" s="112" t="s">
        <v>67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3</v>
      </c>
      <c r="H10" s="13">
        <v>1</v>
      </c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3</v>
      </c>
      <c r="H11" s="13">
        <v>1</v>
      </c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3</v>
      </c>
      <c r="H12" s="13">
        <v>1</v>
      </c>
      <c r="I12" s="13"/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3</v>
      </c>
      <c r="H13" s="13">
        <v>1</v>
      </c>
      <c r="I13" s="13"/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3</v>
      </c>
      <c r="H14" s="13">
        <v>1</v>
      </c>
      <c r="I14" s="13"/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2</v>
      </c>
      <c r="H15" s="13">
        <v>2</v>
      </c>
      <c r="I15" s="13"/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3</v>
      </c>
      <c r="H16" s="13">
        <v>1</v>
      </c>
      <c r="I16" s="13"/>
      <c r="J16" s="13"/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2</v>
      </c>
      <c r="H17" s="15">
        <v>1</v>
      </c>
      <c r="I17" s="15">
        <v>1</v>
      </c>
      <c r="J17" s="15"/>
      <c r="K17" s="16"/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22</v>
      </c>
      <c r="H18" s="17">
        <f>SUM(H10:H17)</f>
        <v>9</v>
      </c>
      <c r="I18" s="17">
        <f>SUM(I10:I17)</f>
        <v>1</v>
      </c>
      <c r="J18" s="17">
        <f>SUM(J10:J17)</f>
        <v>0</v>
      </c>
      <c r="K18" s="18">
        <f>SUM(K10:K17)</f>
        <v>0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68.75</v>
      </c>
      <c r="H19" s="20">
        <f>H18/($G$18+$H$18+$I$18+$J$18+$K$18)*100</f>
        <v>28.125</v>
      </c>
      <c r="I19" s="20">
        <f>I18/($G$18+$H$18+$I$18+$J$18+$K$18)*100</f>
        <v>3.125</v>
      </c>
      <c r="J19" s="20">
        <f>J18/($G$18+$H$18+$I$18+$J$18+$K$18)*100</f>
        <v>0</v>
      </c>
      <c r="K19" s="22">
        <f>K18/($G$18+$H$18+$I$18+$J$18+$K$18)*100</f>
        <v>0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4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96.875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s="9" customFormat="1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7" ht="16.5" customHeight="1"/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23"/>
  <sheetViews>
    <sheetView showGridLines="0" zoomScaleSheetLayoutView="75" workbookViewId="0" topLeftCell="A13">
      <selection activeCell="A21" sqref="A21:XFD21"/>
    </sheetView>
  </sheetViews>
  <sheetFormatPr defaultColWidth="9.00390625" defaultRowHeight="16.5"/>
  <cols>
    <col min="1" max="2" width="8.75390625" style="6" customWidth="1"/>
    <col min="3" max="5" width="8.75390625" style="0" customWidth="1"/>
    <col min="6" max="6" width="12.125" style="0" customWidth="1"/>
    <col min="7" max="11" width="8.75390625" style="6" customWidth="1"/>
  </cols>
  <sheetData>
    <row r="1" spans="1:11" ht="24" customHeight="1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ht="21" customHeight="1">
      <c r="A3" s="110" t="s">
        <v>26</v>
      </c>
      <c r="B3" s="111"/>
      <c r="C3" s="112" t="s">
        <v>84</v>
      </c>
      <c r="D3" s="113"/>
      <c r="E3" s="113"/>
      <c r="F3" s="114"/>
      <c r="G3" s="8" t="s">
        <v>52</v>
      </c>
      <c r="H3" s="112" t="s">
        <v>32</v>
      </c>
      <c r="I3" s="113"/>
      <c r="J3" s="113"/>
      <c r="K3" s="114"/>
    </row>
    <row r="4" spans="1:11" ht="16.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0.1" customHeight="1">
      <c r="A5" s="98" t="s">
        <v>15</v>
      </c>
      <c r="B5" s="100" t="s">
        <v>23</v>
      </c>
      <c r="C5" s="101"/>
      <c r="D5" s="102" t="s">
        <v>45</v>
      </c>
      <c r="E5" s="101"/>
      <c r="F5" s="102" t="s">
        <v>46</v>
      </c>
      <c r="G5" s="101"/>
      <c r="H5" s="102" t="s">
        <v>47</v>
      </c>
      <c r="I5" s="101"/>
      <c r="J5" s="102" t="s">
        <v>22</v>
      </c>
      <c r="K5" s="103"/>
    </row>
    <row r="6" spans="1:11" ht="20.1" customHeight="1">
      <c r="A6" s="99"/>
      <c r="B6" s="104">
        <v>1</v>
      </c>
      <c r="C6" s="96"/>
      <c r="D6" s="96">
        <v>2</v>
      </c>
      <c r="E6" s="96"/>
      <c r="F6" s="96">
        <v>3</v>
      </c>
      <c r="G6" s="96"/>
      <c r="H6" s="96">
        <v>4</v>
      </c>
      <c r="I6" s="96"/>
      <c r="J6" s="96">
        <v>5</v>
      </c>
      <c r="K6" s="105"/>
    </row>
    <row r="8" spans="1:11" ht="21" customHeight="1">
      <c r="A8" s="106" t="s">
        <v>13</v>
      </c>
      <c r="B8" s="107"/>
      <c r="C8" s="107"/>
      <c r="D8" s="107"/>
      <c r="E8" s="107"/>
      <c r="F8" s="107"/>
      <c r="G8" s="68" t="s">
        <v>54</v>
      </c>
      <c r="H8" s="68"/>
      <c r="I8" s="68"/>
      <c r="J8" s="68"/>
      <c r="K8" s="69"/>
    </row>
    <row r="9" spans="1:11" ht="21" customHeight="1">
      <c r="A9" s="108"/>
      <c r="B9" s="109"/>
      <c r="C9" s="109"/>
      <c r="D9" s="109"/>
      <c r="E9" s="109"/>
      <c r="F9" s="109"/>
      <c r="G9" s="11">
        <v>1</v>
      </c>
      <c r="H9" s="11">
        <v>2</v>
      </c>
      <c r="I9" s="11">
        <v>3</v>
      </c>
      <c r="J9" s="11">
        <v>4</v>
      </c>
      <c r="K9" s="12">
        <v>5</v>
      </c>
    </row>
    <row r="10" spans="1:11" ht="30" customHeight="1">
      <c r="A10" s="115" t="s">
        <v>14</v>
      </c>
      <c r="B10" s="73" t="s">
        <v>7</v>
      </c>
      <c r="C10" s="73"/>
      <c r="D10" s="73"/>
      <c r="E10" s="73"/>
      <c r="F10" s="73"/>
      <c r="G10" s="13">
        <v>26</v>
      </c>
      <c r="H10" s="13">
        <v>4</v>
      </c>
      <c r="I10" s="13"/>
      <c r="J10" s="13"/>
      <c r="K10" s="14"/>
    </row>
    <row r="11" spans="1:11" ht="30" customHeight="1">
      <c r="A11" s="115"/>
      <c r="B11" s="73" t="s">
        <v>44</v>
      </c>
      <c r="C11" s="73"/>
      <c r="D11" s="73"/>
      <c r="E11" s="73"/>
      <c r="F11" s="73"/>
      <c r="G11" s="13">
        <v>25</v>
      </c>
      <c r="H11" s="13">
        <v>5</v>
      </c>
      <c r="I11" s="13"/>
      <c r="J11" s="13"/>
      <c r="K11" s="14"/>
    </row>
    <row r="12" spans="1:11" ht="30" customHeight="1">
      <c r="A12" s="115"/>
      <c r="B12" s="73" t="s">
        <v>5</v>
      </c>
      <c r="C12" s="73"/>
      <c r="D12" s="73"/>
      <c r="E12" s="73"/>
      <c r="F12" s="73"/>
      <c r="G12" s="13">
        <v>23</v>
      </c>
      <c r="H12" s="13">
        <v>4</v>
      </c>
      <c r="I12" s="13">
        <v>3</v>
      </c>
      <c r="J12" s="13"/>
      <c r="K12" s="14"/>
    </row>
    <row r="13" spans="1:11" ht="30" customHeight="1">
      <c r="A13" s="115" t="s">
        <v>11</v>
      </c>
      <c r="B13" s="73" t="s">
        <v>2</v>
      </c>
      <c r="C13" s="73"/>
      <c r="D13" s="73"/>
      <c r="E13" s="73"/>
      <c r="F13" s="73"/>
      <c r="G13" s="13">
        <v>23</v>
      </c>
      <c r="H13" s="13">
        <v>4</v>
      </c>
      <c r="I13" s="13">
        <v>3</v>
      </c>
      <c r="J13" s="13"/>
      <c r="K13" s="14"/>
    </row>
    <row r="14" spans="1:11" ht="30" customHeight="1">
      <c r="A14" s="115"/>
      <c r="B14" s="73" t="s">
        <v>42</v>
      </c>
      <c r="C14" s="73"/>
      <c r="D14" s="73"/>
      <c r="E14" s="73"/>
      <c r="F14" s="73"/>
      <c r="G14" s="13">
        <v>26</v>
      </c>
      <c r="H14" s="13">
        <v>4</v>
      </c>
      <c r="I14" s="13"/>
      <c r="J14" s="13"/>
      <c r="K14" s="14"/>
    </row>
    <row r="15" spans="1:11" ht="30" customHeight="1">
      <c r="A15" s="115"/>
      <c r="B15" s="73" t="s">
        <v>1</v>
      </c>
      <c r="C15" s="73"/>
      <c r="D15" s="73"/>
      <c r="E15" s="73"/>
      <c r="F15" s="73"/>
      <c r="G15" s="13">
        <v>25</v>
      </c>
      <c r="H15" s="13">
        <v>3</v>
      </c>
      <c r="I15" s="13">
        <v>2</v>
      </c>
      <c r="J15" s="13"/>
      <c r="K15" s="14"/>
    </row>
    <row r="16" spans="1:11" ht="30" customHeight="1">
      <c r="A16" s="115" t="s">
        <v>16</v>
      </c>
      <c r="B16" s="73" t="s">
        <v>43</v>
      </c>
      <c r="C16" s="73"/>
      <c r="D16" s="73"/>
      <c r="E16" s="73"/>
      <c r="F16" s="73"/>
      <c r="G16" s="13">
        <v>24</v>
      </c>
      <c r="H16" s="13">
        <v>4</v>
      </c>
      <c r="I16" s="13">
        <v>2</v>
      </c>
      <c r="J16" s="13"/>
      <c r="K16" s="14"/>
    </row>
    <row r="17" spans="1:11" ht="30" customHeight="1">
      <c r="A17" s="116"/>
      <c r="B17" s="75" t="s">
        <v>57</v>
      </c>
      <c r="C17" s="75"/>
      <c r="D17" s="75"/>
      <c r="E17" s="75"/>
      <c r="F17" s="75"/>
      <c r="G17" s="15">
        <v>20</v>
      </c>
      <c r="H17" s="15">
        <v>3</v>
      </c>
      <c r="I17" s="15">
        <v>6</v>
      </c>
      <c r="J17" s="15">
        <v>1</v>
      </c>
      <c r="K17" s="16"/>
    </row>
    <row r="18" spans="1:11" ht="30" customHeight="1">
      <c r="A18" s="86" t="s">
        <v>51</v>
      </c>
      <c r="B18" s="87"/>
      <c r="C18" s="87"/>
      <c r="D18" s="87"/>
      <c r="E18" s="87"/>
      <c r="F18" s="87"/>
      <c r="G18" s="17">
        <f>SUM(G10:G17)</f>
        <v>192</v>
      </c>
      <c r="H18" s="17">
        <f>SUM(H10:H17)</f>
        <v>31</v>
      </c>
      <c r="I18" s="17">
        <f>SUM(I10:I17)</f>
        <v>16</v>
      </c>
      <c r="J18" s="17">
        <f>SUM(J10:J17)</f>
        <v>1</v>
      </c>
      <c r="K18" s="18">
        <f>SUM(K10:K17)</f>
        <v>0</v>
      </c>
    </row>
    <row r="19" spans="1:11" ht="30" customHeight="1">
      <c r="A19" s="84" t="s">
        <v>50</v>
      </c>
      <c r="B19" s="85"/>
      <c r="C19" s="85"/>
      <c r="D19" s="85"/>
      <c r="E19" s="85"/>
      <c r="F19" s="85"/>
      <c r="G19" s="20">
        <f>G18/($G$18+$H$18+$I$18+$J$18+$K$18)*100</f>
        <v>80</v>
      </c>
      <c r="H19" s="20">
        <f>H18/($G$18+$H$18+$I$18+$J$18+$K$18)*100</f>
        <v>12.916666666666668</v>
      </c>
      <c r="I19" s="20">
        <f>I18/($G$18+$H$18+$I$18+$J$18+$K$18)*100</f>
        <v>6.666666666666667</v>
      </c>
      <c r="J19" s="20">
        <f>J18/($G$18+$H$18+$I$18+$J$18+$K$18)*100</f>
        <v>0.4166666666666667</v>
      </c>
      <c r="K19" s="22">
        <f>K18/($G$18+$H$18+$I$18+$J$18+$K$18)*100</f>
        <v>0</v>
      </c>
    </row>
    <row r="20" spans="1:11" ht="30" customHeight="1">
      <c r="A20" s="84" t="s">
        <v>55</v>
      </c>
      <c r="B20" s="85"/>
      <c r="C20" s="85"/>
      <c r="D20" s="85"/>
      <c r="E20" s="85"/>
      <c r="F20" s="85"/>
      <c r="G20" s="92">
        <v>30</v>
      </c>
      <c r="H20" s="92"/>
      <c r="I20" s="92"/>
      <c r="J20" s="92"/>
      <c r="K20" s="93"/>
    </row>
    <row r="21" spans="1:11" ht="30" customHeight="1">
      <c r="A21" s="94" t="s">
        <v>18</v>
      </c>
      <c r="B21" s="95"/>
      <c r="C21" s="95"/>
      <c r="D21" s="95"/>
      <c r="E21" s="95"/>
      <c r="F21" s="95"/>
      <c r="G21" s="90">
        <f>((G18+H18)/(G18+H18+I18+J18+K18))*100</f>
        <v>92.91666666666667</v>
      </c>
      <c r="H21" s="90"/>
      <c r="I21" s="90"/>
      <c r="J21" s="90"/>
      <c r="K21" s="91"/>
    </row>
    <row r="22" spans="1:11" ht="16.5" customHeight="1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6.5" customHeight="1">
      <c r="A23" s="89" t="s">
        <v>20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</sheetData>
  <mergeCells count="36">
    <mergeCell ref="A1:K1"/>
    <mergeCell ref="A23:K23"/>
    <mergeCell ref="A22:K22"/>
    <mergeCell ref="B14:F14"/>
    <mergeCell ref="B15:F15"/>
    <mergeCell ref="B16:F16"/>
    <mergeCell ref="B17:F17"/>
    <mergeCell ref="A10:A12"/>
    <mergeCell ref="A13:A15"/>
    <mergeCell ref="A16:A17"/>
    <mergeCell ref="A3:B3"/>
    <mergeCell ref="C3:F3"/>
    <mergeCell ref="H3:K3"/>
    <mergeCell ref="A5:A6"/>
    <mergeCell ref="B5:C5"/>
    <mergeCell ref="D5:E5"/>
    <mergeCell ref="F5:G5"/>
    <mergeCell ref="H5:I5"/>
    <mergeCell ref="J5:K5"/>
    <mergeCell ref="B6:C6"/>
    <mergeCell ref="D6:E6"/>
    <mergeCell ref="J6:K6"/>
    <mergeCell ref="F6:G6"/>
    <mergeCell ref="H6:I6"/>
    <mergeCell ref="A19:F19"/>
    <mergeCell ref="G21:K21"/>
    <mergeCell ref="G20:K20"/>
    <mergeCell ref="A21:F21"/>
    <mergeCell ref="A8:F9"/>
    <mergeCell ref="G8:K8"/>
    <mergeCell ref="A20:F20"/>
    <mergeCell ref="A18:F18"/>
    <mergeCell ref="B10:F10"/>
    <mergeCell ref="B11:F11"/>
    <mergeCell ref="B12:F12"/>
    <mergeCell ref="B13:F13"/>
  </mergeCells>
  <printOptions/>
  <pageMargins left="0.6997222304344177" right="0.6997222304344177" top="0.7869444489479065" bottom="0.590416669845581" header="0.30000001192092896" footer="0.30000001192092896"/>
  <pageSetup horizontalDpi="600" verticalDpi="600" orientation="portrait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cp:lastPrinted>2017-07-13T01:42:26Z</cp:lastPrinted>
  <dcterms:created xsi:type="dcterms:W3CDTF">2013-06-17T07:42:44Z</dcterms:created>
  <dcterms:modified xsi:type="dcterms:W3CDTF">2017-12-18T04:19:04Z</dcterms:modified>
  <cp:category/>
  <cp:version/>
  <cp:contentType/>
  <cp:contentStatus/>
  <cp:revision>72</cp:revision>
</cp:coreProperties>
</file>